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3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  <sheet name="2023" sheetId="13" r:id="rId13"/>
    <sheet name="2024" sheetId="14" r:id="rId14"/>
  </sheets>
  <definedNames>
    <definedName name="_xlnm.Print_Area" localSheetId="0">'2011'!$A$1:$T$23</definedName>
    <definedName name="_xlnm.Print_Area" localSheetId="1">'2012'!$A$1:$T$24</definedName>
    <definedName name="_xlnm.Print_Area" localSheetId="2">'2013'!$A$1:$T$24</definedName>
    <definedName name="_xlnm.Print_Area" localSheetId="3">'2014'!$A$1:$T$24</definedName>
    <definedName name="_xlnm.Print_Area" localSheetId="4">'2015'!$A$1:$T$24</definedName>
    <definedName name="_xlnm.Print_Area" localSheetId="5">'2016'!$A$1:$T$24</definedName>
    <definedName name="_xlnm.Print_Area" localSheetId="6">'2017'!$A$1:$T$24</definedName>
    <definedName name="_xlnm.Print_Area" localSheetId="7">'2018'!$A$1:$T$24</definedName>
    <definedName name="_xlnm.Print_Area" localSheetId="8">'2019'!$A$1:$T$24</definedName>
    <definedName name="_xlnm.Print_Area" localSheetId="9">'2020'!$A$1:$T$24</definedName>
    <definedName name="_xlnm.Print_Area" localSheetId="10">'2021'!$A$1:$T$24</definedName>
    <definedName name="_xlnm.Print_Area" localSheetId="11">'2022'!$A$1:$T$24</definedName>
    <definedName name="_xlnm.Print_Area" localSheetId="12">'2023'!$A$1:$T$24</definedName>
    <definedName name="_xlnm.Print_Area" localSheetId="13">'2024'!$A$1:$T$24</definedName>
  </definedNames>
  <calcPr fullCalcOnLoad="1"/>
</workbook>
</file>

<file path=xl/sharedStrings.xml><?xml version="1.0" encoding="utf-8"?>
<sst xmlns="http://schemas.openxmlformats.org/spreadsheetml/2006/main" count="601" uniqueCount="43">
  <si>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</si>
  <si>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</si>
  <si>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</si>
  <si>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</si>
  <si>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</si>
  <si>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</si>
  <si>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</si>
  <si>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</si>
  <si>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</si>
  <si>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</si>
  <si>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</si>
  <si>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</si>
  <si>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</si>
  <si>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</si>
  <si>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</si>
  <si>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</si>
  <si>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</si>
  <si>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</si>
  <si>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</si>
  <si>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</si>
  <si>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Депо за произ-водствени и опасни отпа-дъци на  КЦМ</t>
  </si>
  <si>
    <t>КЦМ АД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</si>
  <si>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</si>
  <si>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</si>
  <si>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</si>
  <si>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</si>
  <si>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</si>
  <si>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</si>
  <si>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</si>
  <si>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</si>
  <si>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</si>
  <si>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</si>
  <si>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</si>
  <si>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</si>
  <si>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</si>
  <si>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</si>
  <si>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</si>
  <si>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</si>
  <si>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</si>
  <si>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</si>
  <si>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</si>
  <si>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Общо с натрупване от 2011 г.</t>
  </si>
  <si>
    <t>Общо за годината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</si>
</sst>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\ &quot;лв.&quot;"/>
    <numFmt numFmtId="175" formatCode="0.000"/>
    <numFmt numFmtId="176" formatCode="#,##0.00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5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7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74" fontId="6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horizontal="right" vertical="center"/>
    </xf>
    <xf numFmtId="174" fontId="6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174" fontId="6" fillId="0" borderId="11" xfId="0" applyNumberFormat="1" applyFont="1" applyBorder="1" applyAlignment="1">
      <alignment horizontal="right" vertical="center"/>
    </xf>
    <xf numFmtId="17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 wrapText="1" shrinkToFi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4" fontId="5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5" fillId="38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 vertical="center" wrapText="1" shrinkToFit="1"/>
    </xf>
    <xf numFmtId="0" fontId="14" fillId="37" borderId="11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74" fontId="13" fillId="0" borderId="10" xfId="0" applyNumberFormat="1" applyFont="1" applyBorder="1" applyAlignment="1">
      <alignment horizontal="right" vertical="center"/>
    </xf>
    <xf numFmtId="174" fontId="13" fillId="0" borderId="10" xfId="0" applyNumberFormat="1" applyFont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4" fontId="14" fillId="33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 wrapText="1"/>
    </xf>
    <xf numFmtId="4" fontId="5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 applyProtection="1">
      <alignment vertical="center"/>
      <protection locked="0"/>
    </xf>
    <xf numFmtId="174" fontId="13" fillId="0" borderId="10" xfId="0" applyNumberFormat="1" applyFont="1" applyFill="1" applyBorder="1" applyAlignment="1" applyProtection="1">
      <alignment vertical="center"/>
      <protection locked="0"/>
    </xf>
    <xf numFmtId="174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74" fontId="6" fillId="0" borderId="11" xfId="0" applyNumberFormat="1" applyFont="1" applyBorder="1" applyAlignment="1" applyProtection="1">
      <alignment horizontal="right" vertical="center"/>
      <protection locked="0"/>
    </xf>
    <xf numFmtId="2" fontId="13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0" fontId="13" fillId="33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0" fontId="15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7" borderId="11" xfId="0" applyFont="1" applyFill="1" applyBorder="1" applyAlignment="1" applyProtection="1">
      <alignment horizontal="center" vertical="center" wrapText="1"/>
      <protection/>
    </xf>
    <xf numFmtId="0" fontId="14" fillId="37" borderId="10" xfId="0" applyFont="1" applyFill="1" applyBorder="1" applyAlignment="1" applyProtection="1">
      <alignment horizontal="center" vertical="center" wrapText="1" shrinkToFit="1"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174" fontId="13" fillId="0" borderId="10" xfId="0" applyNumberFormat="1" applyFont="1" applyFill="1" applyBorder="1" applyAlignment="1" applyProtection="1">
      <alignment vertical="center"/>
      <protection/>
    </xf>
    <xf numFmtId="174" fontId="13" fillId="0" borderId="10" xfId="0" applyNumberFormat="1" applyFont="1" applyBorder="1" applyAlignment="1" applyProtection="1">
      <alignment horizontal="center" vertical="center"/>
      <protection/>
    </xf>
    <xf numFmtId="174" fontId="6" fillId="0" borderId="10" xfId="0" applyNumberFormat="1" applyFont="1" applyBorder="1" applyAlignment="1" applyProtection="1">
      <alignment horizontal="right" vertical="center"/>
      <protection/>
    </xf>
    <xf numFmtId="174" fontId="6" fillId="0" borderId="11" xfId="0" applyNumberFormat="1" applyFont="1" applyBorder="1" applyAlignment="1" applyProtection="1">
      <alignment horizontal="right" vertical="center"/>
      <protection/>
    </xf>
    <xf numFmtId="174" fontId="6" fillId="0" borderId="10" xfId="0" applyNumberFormat="1" applyFont="1" applyBorder="1" applyAlignment="1" applyProtection="1">
      <alignment vertical="center"/>
      <protection/>
    </xf>
    <xf numFmtId="174" fontId="13" fillId="0" borderId="10" xfId="0" applyNumberFormat="1" applyFont="1" applyBorder="1" applyAlignment="1" applyProtection="1">
      <alignment horizontal="right" vertical="center"/>
      <protection/>
    </xf>
    <xf numFmtId="174" fontId="13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 wrapText="1"/>
      <protection/>
    </xf>
    <xf numFmtId="2" fontId="13" fillId="0" borderId="10" xfId="0" applyNumberFormat="1" applyFont="1" applyFill="1" applyBorder="1" applyAlignment="1" applyProtection="1">
      <alignment vertical="center"/>
      <protection/>
    </xf>
    <xf numFmtId="0" fontId="14" fillId="33" borderId="10" xfId="0" applyFont="1" applyFill="1" applyBorder="1" applyAlignment="1" applyProtection="1">
      <alignment wrapText="1"/>
      <protection/>
    </xf>
    <xf numFmtId="4" fontId="14" fillId="33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6" fillId="39" borderId="10" xfId="0" applyFont="1" applyFill="1" applyBorder="1" applyAlignment="1" applyProtection="1">
      <alignment/>
      <protection/>
    </xf>
    <xf numFmtId="0" fontId="11" fillId="39" borderId="10" xfId="0" applyFont="1" applyFill="1" applyBorder="1" applyAlignment="1" applyProtection="1">
      <alignment/>
      <protection/>
    </xf>
    <xf numFmtId="0" fontId="5" fillId="39" borderId="10" xfId="0" applyFont="1" applyFill="1" applyBorder="1" applyAlignment="1" applyProtection="1">
      <alignment wrapText="1"/>
      <protection/>
    </xf>
    <xf numFmtId="4" fontId="5" fillId="39" borderId="10" xfId="0" applyNumberFormat="1" applyFont="1" applyFill="1" applyBorder="1" applyAlignment="1" applyProtection="1">
      <alignment/>
      <protection/>
    </xf>
    <xf numFmtId="0" fontId="6" fillId="39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38" borderId="10" xfId="0" applyFont="1" applyFill="1" applyBorder="1" applyAlignment="1" applyProtection="1">
      <alignment/>
      <protection/>
    </xf>
    <xf numFmtId="0" fontId="18" fillId="38" borderId="10" xfId="0" applyFont="1" applyFill="1" applyBorder="1" applyAlignment="1" applyProtection="1">
      <alignment/>
      <protection/>
    </xf>
    <xf numFmtId="0" fontId="5" fillId="38" borderId="10" xfId="0" applyFont="1" applyFill="1" applyBorder="1" applyAlignment="1" applyProtection="1">
      <alignment wrapText="1"/>
      <protection/>
    </xf>
    <xf numFmtId="4" fontId="14" fillId="38" borderId="10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 shrinkToFit="1"/>
    </xf>
    <xf numFmtId="0" fontId="5" fillId="37" borderId="15" xfId="0" applyFont="1" applyFill="1" applyBorder="1" applyAlignment="1">
      <alignment horizontal="center" vertical="center" wrapText="1" shrinkToFit="1"/>
    </xf>
    <xf numFmtId="0" fontId="5" fillId="37" borderId="11" xfId="0" applyFont="1" applyFill="1" applyBorder="1" applyAlignment="1">
      <alignment horizontal="center" vertical="center" wrapText="1" shrinkToFit="1"/>
    </xf>
    <xf numFmtId="0" fontId="5" fillId="37" borderId="16" xfId="0" applyFont="1" applyFill="1" applyBorder="1" applyAlignment="1">
      <alignment horizontal="center" vertical="center" wrapText="1" shrinkToFit="1"/>
    </xf>
    <xf numFmtId="0" fontId="5" fillId="37" borderId="17" xfId="0" applyFont="1" applyFill="1" applyBorder="1" applyAlignment="1">
      <alignment horizontal="center" vertical="center" wrapText="1" shrinkToFit="1"/>
    </xf>
    <xf numFmtId="0" fontId="5" fillId="37" borderId="18" xfId="0" applyFont="1" applyFill="1" applyBorder="1" applyAlignment="1">
      <alignment horizontal="center" vertical="center" wrapText="1" shrinkToFit="1"/>
    </xf>
    <xf numFmtId="0" fontId="5" fillId="37" borderId="19" xfId="0" applyFont="1" applyFill="1" applyBorder="1" applyAlignment="1">
      <alignment horizontal="center" vertical="center" wrapText="1" shrinkToFit="1"/>
    </xf>
    <xf numFmtId="0" fontId="5" fillId="37" borderId="20" xfId="0" applyFont="1" applyFill="1" applyBorder="1" applyAlignment="1">
      <alignment horizontal="center" vertical="center" wrapText="1" shrinkToFit="1"/>
    </xf>
    <xf numFmtId="0" fontId="5" fillId="37" borderId="21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4" fillId="37" borderId="14" xfId="0" applyFont="1" applyFill="1" applyBorder="1" applyAlignment="1" applyProtection="1">
      <alignment horizontal="center" vertical="center" wrapText="1"/>
      <protection/>
    </xf>
    <xf numFmtId="0" fontId="14" fillId="37" borderId="15" xfId="0" applyFont="1" applyFill="1" applyBorder="1" applyAlignment="1" applyProtection="1">
      <alignment horizontal="center" vertical="center" wrapText="1"/>
      <protection/>
    </xf>
    <xf numFmtId="0" fontId="14" fillId="37" borderId="11" xfId="0" applyFont="1" applyFill="1" applyBorder="1" applyAlignment="1" applyProtection="1">
      <alignment horizontal="center" vertical="center" wrapText="1"/>
      <protection/>
    </xf>
    <xf numFmtId="0" fontId="14" fillId="37" borderId="16" xfId="0" applyFont="1" applyFill="1" applyBorder="1" applyAlignment="1" applyProtection="1">
      <alignment horizontal="center" vertical="center" wrapText="1"/>
      <protection/>
    </xf>
    <xf numFmtId="0" fontId="16" fillId="37" borderId="17" xfId="0" applyFont="1" applyFill="1" applyBorder="1" applyAlignment="1" applyProtection="1">
      <alignment horizontal="center" vertical="center" wrapText="1"/>
      <protection/>
    </xf>
    <xf numFmtId="0" fontId="16" fillId="37" borderId="18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7" borderId="14" xfId="0" applyFont="1" applyFill="1" applyBorder="1" applyAlignment="1" applyProtection="1">
      <alignment horizontal="center" vertical="center" wrapText="1" shrinkToFit="1"/>
      <protection/>
    </xf>
    <xf numFmtId="0" fontId="14" fillId="37" borderId="15" xfId="0" applyFont="1" applyFill="1" applyBorder="1" applyAlignment="1" applyProtection="1">
      <alignment horizontal="center" vertical="center" wrapText="1" shrinkToFit="1"/>
      <protection/>
    </xf>
    <xf numFmtId="0" fontId="14" fillId="37" borderId="11" xfId="0" applyFont="1" applyFill="1" applyBorder="1" applyAlignment="1" applyProtection="1">
      <alignment horizontal="center" vertical="center" wrapText="1" shrinkToFit="1"/>
      <protection/>
    </xf>
    <xf numFmtId="0" fontId="14" fillId="37" borderId="16" xfId="0" applyFont="1" applyFill="1" applyBorder="1" applyAlignment="1" applyProtection="1">
      <alignment horizontal="center" vertical="center" wrapText="1" shrinkToFit="1"/>
      <protection/>
    </xf>
    <xf numFmtId="0" fontId="14" fillId="37" borderId="17" xfId="0" applyFont="1" applyFill="1" applyBorder="1" applyAlignment="1" applyProtection="1">
      <alignment horizontal="center" vertical="center" wrapText="1" shrinkToFit="1"/>
      <protection/>
    </xf>
    <xf numFmtId="0" fontId="14" fillId="37" borderId="18" xfId="0" applyFont="1" applyFill="1" applyBorder="1" applyAlignment="1" applyProtection="1">
      <alignment horizontal="center" vertical="center" wrapText="1" shrinkToFit="1"/>
      <protection/>
    </xf>
    <xf numFmtId="0" fontId="14" fillId="37" borderId="19" xfId="0" applyFont="1" applyFill="1" applyBorder="1" applyAlignment="1" applyProtection="1">
      <alignment horizontal="center" vertical="center" wrapText="1" shrinkToFit="1"/>
      <protection/>
    </xf>
    <xf numFmtId="0" fontId="14" fillId="37" borderId="20" xfId="0" applyFont="1" applyFill="1" applyBorder="1" applyAlignment="1" applyProtection="1">
      <alignment horizontal="center" vertical="center" wrapText="1" shrinkToFit="1"/>
      <protection/>
    </xf>
    <xf numFmtId="0" fontId="14" fillId="37" borderId="21" xfId="0" applyFont="1" applyFill="1" applyBorder="1" applyAlignment="1" applyProtection="1">
      <alignment horizontal="center" vertical="center" wrapText="1" shrinkToFit="1"/>
      <protection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 shrinkToFit="1"/>
    </xf>
    <xf numFmtId="0" fontId="14" fillId="37" borderId="15" xfId="0" applyFont="1" applyFill="1" applyBorder="1" applyAlignment="1">
      <alignment horizontal="center" vertical="center" wrapText="1" shrinkToFit="1"/>
    </xf>
    <xf numFmtId="0" fontId="14" fillId="37" borderId="11" xfId="0" applyFont="1" applyFill="1" applyBorder="1" applyAlignment="1">
      <alignment horizontal="center" vertical="center" wrapText="1" shrinkToFit="1"/>
    </xf>
    <xf numFmtId="0" fontId="14" fillId="37" borderId="16" xfId="0" applyFont="1" applyFill="1" applyBorder="1" applyAlignment="1">
      <alignment horizontal="center" vertical="center" wrapText="1" shrinkToFit="1"/>
    </xf>
    <xf numFmtId="0" fontId="14" fillId="37" borderId="17" xfId="0" applyFont="1" applyFill="1" applyBorder="1" applyAlignment="1">
      <alignment horizontal="center" vertical="center" wrapText="1" shrinkToFit="1"/>
    </xf>
    <xf numFmtId="0" fontId="14" fillId="37" borderId="18" xfId="0" applyFont="1" applyFill="1" applyBorder="1" applyAlignment="1">
      <alignment horizontal="center" vertical="center" wrapText="1" shrinkToFit="1"/>
    </xf>
    <xf numFmtId="0" fontId="14" fillId="37" borderId="19" xfId="0" applyFont="1" applyFill="1" applyBorder="1" applyAlignment="1">
      <alignment horizontal="center" vertical="center" wrapText="1" shrinkToFit="1"/>
    </xf>
    <xf numFmtId="0" fontId="14" fillId="37" borderId="20" xfId="0" applyFont="1" applyFill="1" applyBorder="1" applyAlignment="1">
      <alignment horizontal="center" vertical="center" wrapText="1" shrinkToFit="1"/>
    </xf>
    <xf numFmtId="0" fontId="14" fillId="37" borderId="21" xfId="0" applyFont="1" applyFill="1" applyBorder="1" applyAlignment="1">
      <alignment horizontal="center" vertical="center" wrapText="1" shrinkToFi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37" borderId="1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5" zoomScaleNormal="75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107">
        <v>2011</v>
      </c>
      <c r="D1" s="108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109" t="s">
        <v>1</v>
      </c>
      <c r="B2" s="109" t="s">
        <v>2</v>
      </c>
      <c r="C2" s="118" t="s">
        <v>3</v>
      </c>
      <c r="D2" s="121" t="s">
        <v>4</v>
      </c>
      <c r="E2" s="122"/>
      <c r="F2" s="109" t="s">
        <v>35</v>
      </c>
      <c r="G2" s="109" t="s">
        <v>36</v>
      </c>
      <c r="H2" s="112" t="s">
        <v>32</v>
      </c>
      <c r="I2" s="113"/>
      <c r="J2" s="109" t="s">
        <v>31</v>
      </c>
      <c r="K2" s="109" t="s">
        <v>30</v>
      </c>
      <c r="L2" s="109" t="s">
        <v>5</v>
      </c>
      <c r="M2" s="109" t="s">
        <v>29</v>
      </c>
      <c r="N2" s="109" t="s">
        <v>28</v>
      </c>
      <c r="O2" s="109" t="s">
        <v>25</v>
      </c>
      <c r="P2" s="109" t="s">
        <v>26</v>
      </c>
      <c r="Q2" s="109" t="s">
        <v>22</v>
      </c>
      <c r="R2" s="109" t="s">
        <v>23</v>
      </c>
      <c r="S2" s="109" t="s">
        <v>24</v>
      </c>
      <c r="T2" s="109" t="s">
        <v>27</v>
      </c>
    </row>
    <row r="3" spans="1:20" s="10" customFormat="1" ht="12.75" customHeight="1">
      <c r="A3" s="110"/>
      <c r="B3" s="110"/>
      <c r="C3" s="119"/>
      <c r="D3" s="123"/>
      <c r="E3" s="124"/>
      <c r="F3" s="110"/>
      <c r="G3" s="110"/>
      <c r="H3" s="114"/>
      <c r="I3" s="11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0" customFormat="1" ht="12.75">
      <c r="A4" s="110"/>
      <c r="B4" s="110"/>
      <c r="C4" s="119"/>
      <c r="D4" s="125"/>
      <c r="E4" s="126"/>
      <c r="F4" s="110"/>
      <c r="G4" s="110"/>
      <c r="H4" s="116"/>
      <c r="I4" s="117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0" customFormat="1" ht="126" customHeight="1">
      <c r="A5" s="111"/>
      <c r="B5" s="111"/>
      <c r="C5" s="120"/>
      <c r="D5" s="26" t="s">
        <v>6</v>
      </c>
      <c r="E5" s="26" t="s">
        <v>7</v>
      </c>
      <c r="F5" s="111"/>
      <c r="G5" s="111"/>
      <c r="H5" s="27" t="s">
        <v>33</v>
      </c>
      <c r="I5" s="27" t="s">
        <v>34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127" t="s">
        <v>20</v>
      </c>
      <c r="C7" s="130" t="s">
        <v>21</v>
      </c>
      <c r="D7" s="8" t="s">
        <v>8</v>
      </c>
      <c r="E7" s="24">
        <v>138.8</v>
      </c>
      <c r="F7" s="23">
        <v>2.44</v>
      </c>
      <c r="G7" s="23"/>
      <c r="H7" s="23">
        <v>338.67</v>
      </c>
      <c r="I7" s="3"/>
      <c r="J7" s="2">
        <f>(E7*F7)</f>
        <v>338.672</v>
      </c>
      <c r="K7" s="2">
        <f>G7*E7</f>
        <v>0</v>
      </c>
      <c r="L7" s="22">
        <f>SUM(J7,K7)</f>
        <v>338.672</v>
      </c>
      <c r="M7" s="1">
        <f>J7-H7</f>
        <v>0.0020000000000095497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128"/>
      <c r="C8" s="131"/>
      <c r="D8" s="8" t="s">
        <v>9</v>
      </c>
      <c r="E8" s="25">
        <v>163.8</v>
      </c>
      <c r="F8" s="23">
        <v>2.44</v>
      </c>
      <c r="G8" s="23"/>
      <c r="H8" s="23">
        <v>399.67</v>
      </c>
      <c r="I8" s="3"/>
      <c r="J8" s="2">
        <f>(E8*F8)</f>
        <v>399.672</v>
      </c>
      <c r="K8" s="2">
        <f>G8*E8</f>
        <v>0</v>
      </c>
      <c r="L8" s="22">
        <f>SUM(J8,K8)</f>
        <v>399.672</v>
      </c>
      <c r="M8" s="1">
        <f>J8-H8</f>
        <v>0.0020000000000095497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128"/>
      <c r="C9" s="131"/>
      <c r="D9" s="8" t="s">
        <v>10</v>
      </c>
      <c r="E9" s="25">
        <v>84.5</v>
      </c>
      <c r="F9" s="23">
        <v>2.44</v>
      </c>
      <c r="G9" s="23"/>
      <c r="H9" s="23">
        <v>206.18</v>
      </c>
      <c r="I9" s="3"/>
      <c r="J9" s="2">
        <f>(E9*F9)</f>
        <v>206.18</v>
      </c>
      <c r="K9" s="2">
        <f>G9*E9</f>
        <v>0</v>
      </c>
      <c r="L9" s="22">
        <f>SUM(J9,K9)</f>
        <v>206.18</v>
      </c>
      <c r="M9" s="1">
        <f>J9-H9</f>
        <v>0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128"/>
      <c r="C10" s="131"/>
      <c r="D10" s="28" t="s">
        <v>37</v>
      </c>
      <c r="E10" s="19">
        <f>SUM(E7,E8,E9)</f>
        <v>387.1</v>
      </c>
      <c r="F10" s="19"/>
      <c r="G10" s="19"/>
      <c r="H10" s="19">
        <f aca="true" t="shared" si="0" ref="H10:S10">SUM(H7,H8,H9)</f>
        <v>944.52</v>
      </c>
      <c r="I10" s="18"/>
      <c r="J10" s="19">
        <f t="shared" si="0"/>
        <v>944.5240000000001</v>
      </c>
      <c r="K10" s="19">
        <f t="shared" si="0"/>
        <v>0</v>
      </c>
      <c r="L10" s="19">
        <f t="shared" si="0"/>
        <v>944.5240000000001</v>
      </c>
      <c r="M10" s="19">
        <f t="shared" si="0"/>
        <v>0.004000000000019099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128"/>
      <c r="C11" s="131"/>
      <c r="D11" s="8" t="s">
        <v>11</v>
      </c>
      <c r="E11" s="24">
        <v>153.55</v>
      </c>
      <c r="F11" s="23">
        <v>2.44</v>
      </c>
      <c r="G11" s="23"/>
      <c r="H11" s="23">
        <v>374.66</v>
      </c>
      <c r="I11" s="3"/>
      <c r="J11" s="2">
        <f>(E11*F11)</f>
        <v>374.66200000000003</v>
      </c>
      <c r="K11" s="2">
        <f>G11*E11</f>
        <v>0</v>
      </c>
      <c r="L11" s="22">
        <f>SUM(J11,K11)</f>
        <v>374.66200000000003</v>
      </c>
      <c r="M11" s="1">
        <f>J11-H11</f>
        <v>0.0020000000000095497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128"/>
      <c r="C12" s="131"/>
      <c r="D12" s="8" t="s">
        <v>12</v>
      </c>
      <c r="E12" s="24">
        <v>333.2</v>
      </c>
      <c r="F12" s="23">
        <v>2.44</v>
      </c>
      <c r="G12" s="23"/>
      <c r="H12" s="23">
        <v>813.01</v>
      </c>
      <c r="I12" s="3"/>
      <c r="J12" s="2">
        <f>(E12*F12)</f>
        <v>813.0079999999999</v>
      </c>
      <c r="K12" s="2">
        <f>G12*E12</f>
        <v>0</v>
      </c>
      <c r="L12" s="22">
        <f>SUM(J12,K12)</f>
        <v>813.0079999999999</v>
      </c>
      <c r="M12" s="1">
        <f>J12-H12</f>
        <v>-0.002000000000066393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128"/>
      <c r="C13" s="131"/>
      <c r="D13" s="8" t="s">
        <v>13</v>
      </c>
      <c r="E13" s="24">
        <v>210.8</v>
      </c>
      <c r="F13" s="23">
        <v>2.44</v>
      </c>
      <c r="G13" s="23"/>
      <c r="H13" s="23">
        <v>514.35</v>
      </c>
      <c r="I13" s="3"/>
      <c r="J13" s="2">
        <f>(E13*F13)</f>
        <v>514.352</v>
      </c>
      <c r="K13" s="2">
        <f>G13*E13</f>
        <v>0</v>
      </c>
      <c r="L13" s="22">
        <f>SUM(J13,K13)</f>
        <v>514.352</v>
      </c>
      <c r="M13" s="1">
        <f>J13-H13</f>
        <v>0.0019999999999527063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128"/>
      <c r="C14" s="131"/>
      <c r="D14" s="28" t="s">
        <v>38</v>
      </c>
      <c r="E14" s="19">
        <f>SUM(E11,E12,E13)</f>
        <v>697.55</v>
      </c>
      <c r="F14" s="19"/>
      <c r="G14" s="19"/>
      <c r="H14" s="19">
        <f aca="true" t="shared" si="1" ref="H14:S14">SUM(H11,H12,H13)</f>
        <v>1702.02</v>
      </c>
      <c r="I14" s="18"/>
      <c r="J14" s="19">
        <f t="shared" si="1"/>
        <v>1702.022</v>
      </c>
      <c r="K14" s="19">
        <f t="shared" si="1"/>
        <v>0</v>
      </c>
      <c r="L14" s="19">
        <f t="shared" si="1"/>
        <v>1702.022</v>
      </c>
      <c r="M14" s="19">
        <f t="shared" si="1"/>
        <v>0.001999999999895863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128"/>
      <c r="C15" s="131"/>
      <c r="D15" s="8" t="s">
        <v>14</v>
      </c>
      <c r="E15" s="24">
        <v>137.65</v>
      </c>
      <c r="F15" s="23">
        <v>2.44</v>
      </c>
      <c r="G15" s="23"/>
      <c r="H15" s="23">
        <v>335.87</v>
      </c>
      <c r="I15" s="3"/>
      <c r="J15" s="2">
        <f>(E15*F15)</f>
        <v>335.866</v>
      </c>
      <c r="K15" s="2">
        <f>G15*E15</f>
        <v>0</v>
      </c>
      <c r="L15" s="22">
        <f>SUM(J15,K15)</f>
        <v>335.866</v>
      </c>
      <c r="M15" s="1">
        <f>J15-H15</f>
        <v>-0.004000000000019099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128"/>
      <c r="C16" s="131"/>
      <c r="D16" s="8" t="s">
        <v>15</v>
      </c>
      <c r="E16" s="24">
        <v>45.75</v>
      </c>
      <c r="F16" s="23">
        <v>2.44</v>
      </c>
      <c r="G16" s="23"/>
      <c r="H16" s="23">
        <v>111.63</v>
      </c>
      <c r="I16" s="3"/>
      <c r="J16" s="2">
        <f>(E16*F16)</f>
        <v>111.63</v>
      </c>
      <c r="K16" s="2">
        <f>G16*E16</f>
        <v>0</v>
      </c>
      <c r="L16" s="22">
        <f>SUM(J16,K16)</f>
        <v>111.63</v>
      </c>
      <c r="M16" s="1">
        <f>J16-H16</f>
        <v>0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128"/>
      <c r="C17" s="131"/>
      <c r="D17" s="8" t="s">
        <v>16</v>
      </c>
      <c r="E17" s="25">
        <v>121.9</v>
      </c>
      <c r="F17" s="23">
        <v>2.44</v>
      </c>
      <c r="G17" s="23"/>
      <c r="H17" s="23">
        <v>297.44</v>
      </c>
      <c r="I17" s="3"/>
      <c r="J17" s="2">
        <f>(E17*F17)</f>
        <v>297.43600000000004</v>
      </c>
      <c r="K17" s="2">
        <f>G17*E17</f>
        <v>0</v>
      </c>
      <c r="L17" s="22">
        <f>SUM(J17,K17)</f>
        <v>297.43600000000004</v>
      </c>
      <c r="M17" s="1">
        <f>J17-H17</f>
        <v>-0.003999999999962256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128"/>
      <c r="C18" s="131"/>
      <c r="D18" s="28" t="s">
        <v>39</v>
      </c>
      <c r="E18" s="19">
        <f>SUM(E15,E16,E17)</f>
        <v>305.3</v>
      </c>
      <c r="F18" s="19"/>
      <c r="G18" s="19"/>
      <c r="H18" s="19">
        <f aca="true" t="shared" si="2" ref="H18:S18">SUM(H15,H16,H17)</f>
        <v>744.94</v>
      </c>
      <c r="I18" s="18"/>
      <c r="J18" s="19">
        <f t="shared" si="2"/>
        <v>744.932</v>
      </c>
      <c r="K18" s="19">
        <f t="shared" si="2"/>
        <v>0</v>
      </c>
      <c r="L18" s="19">
        <f t="shared" si="2"/>
        <v>744.932</v>
      </c>
      <c r="M18" s="19">
        <f>SUM(M15,M16,M17)</f>
        <v>-0.007999999999981355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128"/>
      <c r="C19" s="131"/>
      <c r="D19" s="8" t="s">
        <v>17</v>
      </c>
      <c r="E19" s="24">
        <v>84.05</v>
      </c>
      <c r="F19" s="23">
        <v>2.44</v>
      </c>
      <c r="G19" s="23"/>
      <c r="H19" s="23">
        <v>205.08</v>
      </c>
      <c r="I19" s="3"/>
      <c r="J19" s="2">
        <f>(E19*F19)</f>
        <v>205.082</v>
      </c>
      <c r="K19" s="2">
        <f>G19*E19</f>
        <v>0</v>
      </c>
      <c r="L19" s="22">
        <f>SUM(J19,K19)</f>
        <v>205.082</v>
      </c>
      <c r="M19" s="1">
        <f>J19-H19</f>
        <v>0.001999999999981128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128"/>
      <c r="C20" s="131"/>
      <c r="D20" s="8" t="s">
        <v>18</v>
      </c>
      <c r="E20" s="24">
        <v>86</v>
      </c>
      <c r="F20" s="23">
        <v>2.44</v>
      </c>
      <c r="G20" s="23"/>
      <c r="H20" s="23">
        <v>209.84</v>
      </c>
      <c r="I20" s="3"/>
      <c r="J20" s="2">
        <f>(E20*F20)</f>
        <v>209.84</v>
      </c>
      <c r="K20" s="2">
        <f>G20*E20</f>
        <v>0</v>
      </c>
      <c r="L20" s="22">
        <f>SUM(J20,K20)</f>
        <v>209.84</v>
      </c>
      <c r="M20" s="1">
        <f>J20-H20</f>
        <v>0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129"/>
      <c r="C21" s="132"/>
      <c r="D21" s="8" t="s">
        <v>19</v>
      </c>
      <c r="E21" s="25">
        <v>156.3</v>
      </c>
      <c r="F21" s="23">
        <v>2.44</v>
      </c>
      <c r="G21" s="23"/>
      <c r="H21" s="23">
        <v>381.37</v>
      </c>
      <c r="I21" s="3"/>
      <c r="J21" s="2">
        <f>(E21*F21)</f>
        <v>381.372</v>
      </c>
      <c r="K21" s="2">
        <f>G21*E21</f>
        <v>0</v>
      </c>
      <c r="L21" s="22">
        <f>SUM(J21,K21)</f>
        <v>381.372</v>
      </c>
      <c r="M21" s="1">
        <f>J21-H21</f>
        <v>0.0020000000000095497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326.35</v>
      </c>
      <c r="F22" s="19"/>
      <c r="G22" s="19"/>
      <c r="H22" s="19">
        <f aca="true" t="shared" si="3" ref="H22:S22">SUM(H19,H20,H21)</f>
        <v>796.29</v>
      </c>
      <c r="I22" s="18"/>
      <c r="J22" s="19">
        <f t="shared" si="3"/>
        <v>796.2940000000001</v>
      </c>
      <c r="K22" s="19">
        <f t="shared" si="3"/>
        <v>0</v>
      </c>
      <c r="L22" s="19">
        <f t="shared" si="3"/>
        <v>796.2940000000001</v>
      </c>
      <c r="M22" s="19">
        <f t="shared" si="3"/>
        <v>0.003999999999990678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29"/>
      <c r="B23" s="29"/>
      <c r="C23" s="30"/>
      <c r="D23" s="31" t="s">
        <v>42</v>
      </c>
      <c r="E23" s="32">
        <f>SUM(E10+E14+E18+E22)</f>
        <v>1716.3000000000002</v>
      </c>
      <c r="F23" s="32"/>
      <c r="G23" s="32"/>
      <c r="H23" s="35">
        <v>4187.77</v>
      </c>
      <c r="I23" s="29"/>
      <c r="J23" s="32">
        <f aca="true" t="shared" si="4" ref="J23:S23">SUM(J10+J14+J18+J22)</f>
        <v>4187.772</v>
      </c>
      <c r="K23" s="32">
        <f t="shared" si="4"/>
        <v>0</v>
      </c>
      <c r="L23" s="32">
        <f t="shared" si="4"/>
        <v>4187.772</v>
      </c>
      <c r="M23" s="32">
        <f t="shared" si="4"/>
        <v>0.0019999999999242846</v>
      </c>
      <c r="N23" s="32">
        <f t="shared" si="4"/>
        <v>0</v>
      </c>
      <c r="O23" s="32">
        <f t="shared" si="4"/>
        <v>0</v>
      </c>
      <c r="P23" s="32">
        <f t="shared" si="4"/>
        <v>0</v>
      </c>
      <c r="Q23" s="32">
        <f t="shared" si="4"/>
        <v>0</v>
      </c>
      <c r="R23" s="32">
        <f t="shared" si="4"/>
        <v>0</v>
      </c>
      <c r="S23" s="32">
        <f t="shared" si="4"/>
        <v>0</v>
      </c>
      <c r="T23" s="33"/>
    </row>
    <row r="24" s="10" customFormat="1" ht="12.75">
      <c r="O24" s="11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</sheetData>
  <sheetProtection/>
  <mergeCells count="21">
    <mergeCell ref="T2:T5"/>
    <mergeCell ref="R2:R5"/>
    <mergeCell ref="S2:S5"/>
    <mergeCell ref="L2:L5"/>
    <mergeCell ref="B7:B21"/>
    <mergeCell ref="C7:C21"/>
    <mergeCell ref="N2:N5"/>
    <mergeCell ref="O2:O5"/>
    <mergeCell ref="P2:P5"/>
    <mergeCell ref="A2:A5"/>
    <mergeCell ref="B2:B5"/>
    <mergeCell ref="C2:C5"/>
    <mergeCell ref="D2:E4"/>
    <mergeCell ref="M2:M5"/>
    <mergeCell ref="K2:K5"/>
    <mergeCell ref="C1:D1"/>
    <mergeCell ref="F2:F5"/>
    <mergeCell ref="H2:I4"/>
    <mergeCell ref="J2:J5"/>
    <mergeCell ref="G2:G5"/>
    <mergeCell ref="Q2:Q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162">
        <v>2020</v>
      </c>
      <c r="D1" s="16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164" t="s">
        <v>1</v>
      </c>
      <c r="B2" s="164" t="s">
        <v>2</v>
      </c>
      <c r="C2" s="167" t="s">
        <v>3</v>
      </c>
      <c r="D2" s="170" t="s">
        <v>4</v>
      </c>
      <c r="E2" s="171"/>
      <c r="F2" s="164" t="s">
        <v>35</v>
      </c>
      <c r="G2" s="164" t="s">
        <v>36</v>
      </c>
      <c r="H2" s="182" t="s">
        <v>32</v>
      </c>
      <c r="I2" s="183"/>
      <c r="J2" s="164" t="s">
        <v>31</v>
      </c>
      <c r="K2" s="164" t="s">
        <v>30</v>
      </c>
      <c r="L2" s="164" t="s">
        <v>5</v>
      </c>
      <c r="M2" s="164" t="s">
        <v>29</v>
      </c>
      <c r="N2" s="164" t="s">
        <v>28</v>
      </c>
      <c r="O2" s="164" t="s">
        <v>25</v>
      </c>
      <c r="P2" s="164" t="s">
        <v>26</v>
      </c>
      <c r="Q2" s="164" t="s">
        <v>22</v>
      </c>
      <c r="R2" s="164" t="s">
        <v>23</v>
      </c>
      <c r="S2" s="164" t="s">
        <v>24</v>
      </c>
      <c r="T2" s="109" t="s">
        <v>27</v>
      </c>
    </row>
    <row r="3" spans="1:20" ht="12.75">
      <c r="A3" s="165"/>
      <c r="B3" s="165"/>
      <c r="C3" s="168"/>
      <c r="D3" s="172"/>
      <c r="E3" s="173"/>
      <c r="F3" s="165"/>
      <c r="G3" s="165"/>
      <c r="H3" s="184"/>
      <c r="I3" s="18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10"/>
    </row>
    <row r="4" spans="1:20" ht="12.75">
      <c r="A4" s="165"/>
      <c r="B4" s="165"/>
      <c r="C4" s="168"/>
      <c r="D4" s="174"/>
      <c r="E4" s="175"/>
      <c r="F4" s="165"/>
      <c r="G4" s="165"/>
      <c r="H4" s="186"/>
      <c r="I4" s="187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10"/>
    </row>
    <row r="5" spans="1:20" ht="96" customHeight="1">
      <c r="A5" s="166"/>
      <c r="B5" s="166"/>
      <c r="C5" s="169"/>
      <c r="D5" s="41" t="s">
        <v>6</v>
      </c>
      <c r="E5" s="41" t="s">
        <v>7</v>
      </c>
      <c r="F5" s="166"/>
      <c r="G5" s="166"/>
      <c r="H5" s="42" t="s">
        <v>33</v>
      </c>
      <c r="I5" s="42" t="s">
        <v>34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11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76" t="s">
        <v>20</v>
      </c>
      <c r="C7" s="179" t="s">
        <v>21</v>
      </c>
      <c r="D7" s="45" t="s">
        <v>8</v>
      </c>
      <c r="E7" s="61">
        <v>4269.8</v>
      </c>
      <c r="F7" s="62">
        <v>2.44</v>
      </c>
      <c r="G7" s="62"/>
      <c r="H7" s="62">
        <v>10418.31</v>
      </c>
      <c r="I7" s="63"/>
      <c r="J7" s="2">
        <f>(E7*F7)</f>
        <v>10418.312</v>
      </c>
      <c r="K7" s="2">
        <f>G7*E7</f>
        <v>0</v>
      </c>
      <c r="L7" s="22">
        <f>SUM(J7,K7)</f>
        <v>10418.312</v>
      </c>
      <c r="M7" s="1">
        <f>J7-H7</f>
        <v>0.0020000000004074536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77"/>
      <c r="C8" s="180"/>
      <c r="D8" s="45" t="s">
        <v>9</v>
      </c>
      <c r="E8" s="64">
        <v>3857.25</v>
      </c>
      <c r="F8" s="62">
        <v>2.44</v>
      </c>
      <c r="G8" s="62"/>
      <c r="H8" s="62">
        <v>9411.69</v>
      </c>
      <c r="I8" s="63"/>
      <c r="J8" s="2">
        <f>(E8*F8)</f>
        <v>9411.69</v>
      </c>
      <c r="K8" s="2">
        <f>G8*E8</f>
        <v>0</v>
      </c>
      <c r="L8" s="22">
        <f>SUM(J8,K8)</f>
        <v>9411.69</v>
      </c>
      <c r="M8" s="1">
        <f>J8-H8</f>
        <v>0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77"/>
      <c r="C9" s="180"/>
      <c r="D9" s="45" t="s">
        <v>10</v>
      </c>
      <c r="E9" s="64">
        <v>3979.3</v>
      </c>
      <c r="F9" s="62">
        <v>2.44</v>
      </c>
      <c r="G9" s="62"/>
      <c r="H9" s="62">
        <v>9707.49</v>
      </c>
      <c r="I9" s="63"/>
      <c r="J9" s="2">
        <f>(E9*F9)</f>
        <v>9709.492</v>
      </c>
      <c r="K9" s="2">
        <f>G9*E9</f>
        <v>0</v>
      </c>
      <c r="L9" s="22">
        <f>SUM(J9,K9)</f>
        <v>9709.492</v>
      </c>
      <c r="M9" s="1">
        <f>J9-H9</f>
        <v>2.0020000000004075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77"/>
      <c r="C10" s="180"/>
      <c r="D10" s="48" t="s">
        <v>37</v>
      </c>
      <c r="E10" s="49">
        <f>SUM(E7,E8,E9)</f>
        <v>12106.35</v>
      </c>
      <c r="F10" s="49"/>
      <c r="G10" s="49"/>
      <c r="H10" s="49">
        <f>SUM(H7,H8,H9)</f>
        <v>29537.489999999998</v>
      </c>
      <c r="I10" s="37"/>
      <c r="J10" s="49">
        <f aca="true" t="shared" si="0" ref="J10:S10">SUM(J7,J8,J9)</f>
        <v>29539.494</v>
      </c>
      <c r="K10" s="49">
        <f t="shared" si="0"/>
        <v>0</v>
      </c>
      <c r="L10" s="49">
        <f t="shared" si="0"/>
        <v>29539.494</v>
      </c>
      <c r="M10" s="49">
        <f t="shared" si="0"/>
        <v>2.004000000000815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77"/>
      <c r="C11" s="180"/>
      <c r="D11" s="45" t="s">
        <v>11</v>
      </c>
      <c r="E11" s="61">
        <v>3915.9</v>
      </c>
      <c r="F11" s="62">
        <v>2.44</v>
      </c>
      <c r="G11" s="62"/>
      <c r="H11" s="62">
        <v>9554.8</v>
      </c>
      <c r="I11" s="63"/>
      <c r="J11" s="2">
        <f>(E11*F11)</f>
        <v>9554.796</v>
      </c>
      <c r="K11" s="2">
        <f>G11*E11</f>
        <v>0</v>
      </c>
      <c r="L11" s="22">
        <f>SUM(J11,K11)</f>
        <v>9554.796</v>
      </c>
      <c r="M11" s="1">
        <f>J11-H11</f>
        <v>-0.003999999998995918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77"/>
      <c r="C12" s="180"/>
      <c r="D12" s="45" t="s">
        <v>12</v>
      </c>
      <c r="E12" s="61">
        <v>3912.6</v>
      </c>
      <c r="F12" s="62">
        <v>2.44</v>
      </c>
      <c r="G12" s="62"/>
      <c r="H12" s="62">
        <v>9546.74</v>
      </c>
      <c r="I12" s="63"/>
      <c r="J12" s="2">
        <f>(E12*F12)</f>
        <v>9546.743999999999</v>
      </c>
      <c r="K12" s="2">
        <f>G12*E12</f>
        <v>0</v>
      </c>
      <c r="L12" s="22">
        <f>SUM(J12,K12)</f>
        <v>9546.743999999999</v>
      </c>
      <c r="M12" s="1">
        <f>J12-H12</f>
        <v>0.003999999998995918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77"/>
      <c r="C13" s="180"/>
      <c r="D13" s="45" t="s">
        <v>13</v>
      </c>
      <c r="E13" s="61">
        <v>3743.7</v>
      </c>
      <c r="F13" s="62">
        <v>2.44</v>
      </c>
      <c r="G13" s="62"/>
      <c r="H13" s="62">
        <v>9134.63</v>
      </c>
      <c r="I13" s="63"/>
      <c r="J13" s="2">
        <f>(E13*F13)</f>
        <v>9134.627999999999</v>
      </c>
      <c r="K13" s="2">
        <f>G13*E13</f>
        <v>0</v>
      </c>
      <c r="L13" s="22">
        <f>SUM(J13,K13)</f>
        <v>9134.627999999999</v>
      </c>
      <c r="M13" s="1">
        <f>J13-H13</f>
        <v>-0.0020000000004074536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77"/>
      <c r="C14" s="180"/>
      <c r="D14" s="48" t="s">
        <v>38</v>
      </c>
      <c r="E14" s="49">
        <f>SUM(E11,E12,E13)</f>
        <v>11572.2</v>
      </c>
      <c r="F14" s="49"/>
      <c r="G14" s="49"/>
      <c r="H14" s="49">
        <f>SUM(H11,H12,H13)</f>
        <v>28236.17</v>
      </c>
      <c r="I14" s="37"/>
      <c r="J14" s="49">
        <f aca="true" t="shared" si="1" ref="J14:S14">SUM(J11,J12,J13)</f>
        <v>28236.167999999998</v>
      </c>
      <c r="K14" s="49">
        <f t="shared" si="1"/>
        <v>0</v>
      </c>
      <c r="L14" s="49">
        <f t="shared" si="1"/>
        <v>28236.167999999998</v>
      </c>
      <c r="M14" s="49">
        <f t="shared" si="1"/>
        <v>-0.0020000000004074536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77"/>
      <c r="C15" s="180"/>
      <c r="D15" s="45" t="s">
        <v>14</v>
      </c>
      <c r="E15" s="65">
        <v>4108.45</v>
      </c>
      <c r="F15" s="62">
        <v>2.44</v>
      </c>
      <c r="G15" s="62"/>
      <c r="H15" s="62">
        <v>10024.62</v>
      </c>
      <c r="I15" s="63"/>
      <c r="J15" s="2">
        <f>(E15*F15)</f>
        <v>10024.617999999999</v>
      </c>
      <c r="K15" s="2">
        <f>G15*E15</f>
        <v>0</v>
      </c>
      <c r="L15" s="22">
        <f>SUM(J15,K15)</f>
        <v>10024.617999999999</v>
      </c>
      <c r="M15" s="1">
        <f>J15-H15</f>
        <v>-0.002000000002226443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77"/>
      <c r="C16" s="180"/>
      <c r="D16" s="45" t="s">
        <v>15</v>
      </c>
      <c r="E16" s="65">
        <v>2105.2</v>
      </c>
      <c r="F16" s="62">
        <v>2.44</v>
      </c>
      <c r="G16" s="62"/>
      <c r="H16" s="62">
        <v>5136.69</v>
      </c>
      <c r="I16" s="63"/>
      <c r="J16" s="2">
        <f>(E16*F16)</f>
        <v>5136.687999999999</v>
      </c>
      <c r="K16" s="2">
        <f>G16*E16</f>
        <v>0</v>
      </c>
      <c r="L16" s="22">
        <f>SUM(J16,K16)</f>
        <v>5136.687999999999</v>
      </c>
      <c r="M16" s="1">
        <f>J16-H16</f>
        <v>-0.0020000000004074536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77"/>
      <c r="C17" s="180"/>
      <c r="D17" s="45" t="s">
        <v>16</v>
      </c>
      <c r="E17" s="65">
        <v>2784.75</v>
      </c>
      <c r="F17" s="62">
        <v>2.44</v>
      </c>
      <c r="G17" s="62"/>
      <c r="H17" s="62">
        <v>6794.79</v>
      </c>
      <c r="I17" s="63"/>
      <c r="J17" s="2">
        <f>(E17*F17)</f>
        <v>6794.79</v>
      </c>
      <c r="K17" s="2">
        <f>G17*E17</f>
        <v>0</v>
      </c>
      <c r="L17" s="22">
        <f>SUM(J17,K17)</f>
        <v>6794.79</v>
      </c>
      <c r="M17" s="1">
        <f>J17-H17</f>
        <v>0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77"/>
      <c r="C18" s="180"/>
      <c r="D18" s="48" t="s">
        <v>39</v>
      </c>
      <c r="E18" s="49">
        <f>SUM(E15,E16,E17)</f>
        <v>8998.4</v>
      </c>
      <c r="F18" s="49"/>
      <c r="G18" s="49"/>
      <c r="H18" s="49">
        <f aca="true" t="shared" si="2" ref="H18:S18">SUM(H15,H16,H17)</f>
        <v>21956.100000000002</v>
      </c>
      <c r="I18" s="37"/>
      <c r="J18" s="49">
        <f t="shared" si="2"/>
        <v>21956.095999999998</v>
      </c>
      <c r="K18" s="49">
        <f t="shared" si="2"/>
        <v>0</v>
      </c>
      <c r="L18" s="49">
        <f t="shared" si="2"/>
        <v>21956.095999999998</v>
      </c>
      <c r="M18" s="49">
        <f t="shared" si="2"/>
        <v>-0.004000000002633897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77"/>
      <c r="C19" s="180"/>
      <c r="D19" s="45" t="s">
        <v>17</v>
      </c>
      <c r="E19" s="61">
        <v>3370.4</v>
      </c>
      <c r="F19" s="62">
        <v>2.44</v>
      </c>
      <c r="G19" s="62"/>
      <c r="H19" s="62">
        <v>8223.776</v>
      </c>
      <c r="I19" s="63"/>
      <c r="J19" s="2">
        <f>(E19*F19)</f>
        <v>8223.776</v>
      </c>
      <c r="K19" s="2">
        <f>G19*E19</f>
        <v>0</v>
      </c>
      <c r="L19" s="22">
        <f>SUM(J19,K19)</f>
        <v>8223.776</v>
      </c>
      <c r="M19" s="1">
        <f>J19-H19</f>
        <v>0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77"/>
      <c r="C20" s="180"/>
      <c r="D20" s="45" t="s">
        <v>18</v>
      </c>
      <c r="E20" s="61">
        <v>3206.8</v>
      </c>
      <c r="F20" s="62">
        <v>2.44</v>
      </c>
      <c r="G20" s="62"/>
      <c r="H20" s="62">
        <v>7824.59</v>
      </c>
      <c r="I20" s="63"/>
      <c r="J20" s="2">
        <f>(E20*F20)</f>
        <v>7824.592000000001</v>
      </c>
      <c r="K20" s="2">
        <f>G20*E20</f>
        <v>0</v>
      </c>
      <c r="L20" s="22">
        <f>SUM(J20,K20)</f>
        <v>7824.592000000001</v>
      </c>
      <c r="M20" s="1">
        <f>J20-H20</f>
        <v>0.0020000000004074536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78"/>
      <c r="C21" s="181"/>
      <c r="D21" s="45" t="s">
        <v>19</v>
      </c>
      <c r="E21" s="64">
        <v>2548.3</v>
      </c>
      <c r="F21" s="62">
        <v>2.44</v>
      </c>
      <c r="G21" s="62"/>
      <c r="H21" s="66">
        <v>6217.852</v>
      </c>
      <c r="I21" s="63"/>
      <c r="J21" s="2">
        <f>(E21*F21)</f>
        <v>6217.852</v>
      </c>
      <c r="K21" s="2">
        <f>G21*E21</f>
        <v>0</v>
      </c>
      <c r="L21" s="22">
        <f>SUM(J21,K21)</f>
        <v>6217.852</v>
      </c>
      <c r="M21" s="1">
        <f>J21-H21</f>
        <v>0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9125.5</v>
      </c>
      <c r="F22" s="49"/>
      <c r="G22" s="49"/>
      <c r="H22" s="49">
        <f>SUM(H19,H20,H21)</f>
        <v>22266.218</v>
      </c>
      <c r="I22" s="37"/>
      <c r="J22" s="49">
        <f aca="true" t="shared" si="3" ref="J22:S22">SUM(J19,J20,J21)</f>
        <v>22266.22</v>
      </c>
      <c r="K22" s="49">
        <f t="shared" si="3"/>
        <v>0</v>
      </c>
      <c r="L22" s="49">
        <f t="shared" si="3"/>
        <v>22266.22</v>
      </c>
      <c r="M22" s="49">
        <f t="shared" si="3"/>
        <v>0.0020000000004074536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41802.450000000004</v>
      </c>
      <c r="F23" s="58"/>
      <c r="G23" s="58"/>
      <c r="H23" s="58">
        <f>SUM(H10+H14+H18+H22)</f>
        <v>101995.978</v>
      </c>
      <c r="I23" s="55"/>
      <c r="J23" s="58">
        <f>SUM(J10+J14+J18+J22)</f>
        <v>101997.978</v>
      </c>
      <c r="K23" s="58">
        <f aca="true" t="shared" si="4" ref="K23:S23">SUM(K10+K14+K18+K22)</f>
        <v>0</v>
      </c>
      <c r="L23" s="58">
        <f t="shared" si="4"/>
        <v>101997.978</v>
      </c>
      <c r="M23" s="58">
        <f t="shared" si="4"/>
        <v>1.999999999998181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SUM(E10+E14+E18+E22)+'2019'!E24</f>
        <v>269766.63</v>
      </c>
      <c r="F24" s="54"/>
      <c r="G24" s="54"/>
      <c r="H24" s="54">
        <f>SUM(H10+H14+H18+H22)+'2019'!H24</f>
        <v>658229.14</v>
      </c>
      <c r="I24" s="54">
        <f>SUM(I10+I14+I18+I22)+'2019'!I24</f>
        <v>0</v>
      </c>
      <c r="J24" s="54">
        <f>SUM(J10+J14+J18+J22)+'2019'!J24</f>
        <v>658230.5772</v>
      </c>
      <c r="K24" s="54">
        <f>SUM(K10+K14+K18+K22)+'2019'!K24</f>
        <v>0</v>
      </c>
      <c r="L24" s="54">
        <f>SUM(L10+L14+L18+L22)+'2019'!L24</f>
        <v>658230.5772</v>
      </c>
      <c r="M24" s="54">
        <f>SUM(M10+M14+M18+M22)+'2019'!M24</f>
        <v>1.4371999999917762</v>
      </c>
      <c r="N24" s="54">
        <f>SUM(N10+N14+N18+N22)+'2019'!N24</f>
        <v>0</v>
      </c>
      <c r="O24" s="54">
        <f>SUM(O10+O14+O18+O22)+'2019'!O24</f>
        <v>0</v>
      </c>
      <c r="P24" s="54">
        <f>SUM(P10+P14+P18+P22)+'2019'!P24</f>
        <v>0</v>
      </c>
      <c r="Q24" s="54">
        <f>SUM(Q10+Q14+Q18+Q22)+'2019'!Q24</f>
        <v>0</v>
      </c>
      <c r="R24" s="54">
        <f>SUM(R10+R14+R18+R22)+'2019'!R24</f>
        <v>0</v>
      </c>
      <c r="S24" s="54">
        <f>SUM(S10+S14+S18+S22)+'2019'!S24</f>
        <v>0</v>
      </c>
      <c r="T24" s="54"/>
    </row>
  </sheetData>
  <sheetProtection/>
  <mergeCells count="21">
    <mergeCell ref="B7:B21"/>
    <mergeCell ref="C7:C21"/>
    <mergeCell ref="H2:I4"/>
    <mergeCell ref="M2:M5"/>
    <mergeCell ref="T2:T5"/>
    <mergeCell ref="R2:R5"/>
    <mergeCell ref="S2:S5"/>
    <mergeCell ref="N2:N5"/>
    <mergeCell ref="O2:O5"/>
    <mergeCell ref="A2:A5"/>
    <mergeCell ref="B2:B5"/>
    <mergeCell ref="C2:C5"/>
    <mergeCell ref="D2:E4"/>
    <mergeCell ref="F2:F5"/>
    <mergeCell ref="Q2:Q5"/>
    <mergeCell ref="C1:D1"/>
    <mergeCell ref="G2:G5"/>
    <mergeCell ref="J2:J5"/>
    <mergeCell ref="K2:K5"/>
    <mergeCell ref="L2:L5"/>
    <mergeCell ref="P2:P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110" zoomScaleNormal="110" zoomScalePageLayoutView="0" workbookViewId="0" topLeftCell="A4">
      <selection activeCell="H19" sqref="H19:H21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162">
        <v>2021</v>
      </c>
      <c r="D1" s="16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164" t="s">
        <v>1</v>
      </c>
      <c r="B2" s="164" t="s">
        <v>2</v>
      </c>
      <c r="C2" s="167" t="s">
        <v>3</v>
      </c>
      <c r="D2" s="170" t="s">
        <v>4</v>
      </c>
      <c r="E2" s="171"/>
      <c r="F2" s="164" t="s">
        <v>35</v>
      </c>
      <c r="G2" s="164" t="s">
        <v>36</v>
      </c>
      <c r="H2" s="182" t="s">
        <v>32</v>
      </c>
      <c r="I2" s="183"/>
      <c r="J2" s="164" t="s">
        <v>31</v>
      </c>
      <c r="K2" s="164" t="s">
        <v>30</v>
      </c>
      <c r="L2" s="164" t="s">
        <v>5</v>
      </c>
      <c r="M2" s="164" t="s">
        <v>29</v>
      </c>
      <c r="N2" s="164" t="s">
        <v>28</v>
      </c>
      <c r="O2" s="164" t="s">
        <v>25</v>
      </c>
      <c r="P2" s="164" t="s">
        <v>26</v>
      </c>
      <c r="Q2" s="164" t="s">
        <v>22</v>
      </c>
      <c r="R2" s="164" t="s">
        <v>23</v>
      </c>
      <c r="S2" s="164" t="s">
        <v>24</v>
      </c>
      <c r="T2" s="109" t="s">
        <v>27</v>
      </c>
    </row>
    <row r="3" spans="1:20" ht="12.75">
      <c r="A3" s="165"/>
      <c r="B3" s="165"/>
      <c r="C3" s="168"/>
      <c r="D3" s="172"/>
      <c r="E3" s="173"/>
      <c r="F3" s="165"/>
      <c r="G3" s="165"/>
      <c r="H3" s="184"/>
      <c r="I3" s="18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10"/>
    </row>
    <row r="4" spans="1:20" ht="12.75">
      <c r="A4" s="165"/>
      <c r="B4" s="165"/>
      <c r="C4" s="168"/>
      <c r="D4" s="174"/>
      <c r="E4" s="175"/>
      <c r="F4" s="165"/>
      <c r="G4" s="165"/>
      <c r="H4" s="186"/>
      <c r="I4" s="187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10"/>
    </row>
    <row r="5" spans="1:20" ht="96" customHeight="1">
      <c r="A5" s="166"/>
      <c r="B5" s="166"/>
      <c r="C5" s="169"/>
      <c r="D5" s="41" t="s">
        <v>6</v>
      </c>
      <c r="E5" s="41" t="s">
        <v>7</v>
      </c>
      <c r="F5" s="166"/>
      <c r="G5" s="166"/>
      <c r="H5" s="42" t="s">
        <v>33</v>
      </c>
      <c r="I5" s="42" t="s">
        <v>34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11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76" t="s">
        <v>20</v>
      </c>
      <c r="C7" s="179" t="s">
        <v>21</v>
      </c>
      <c r="D7" s="45" t="s">
        <v>8</v>
      </c>
      <c r="E7" s="61">
        <v>3378.75</v>
      </c>
      <c r="F7" s="62">
        <v>2.44</v>
      </c>
      <c r="G7" s="62"/>
      <c r="H7" s="62">
        <v>8244.15</v>
      </c>
      <c r="I7" s="63"/>
      <c r="J7" s="2">
        <f>(E7*F7)</f>
        <v>8244.15</v>
      </c>
      <c r="K7" s="2"/>
      <c r="L7" s="22">
        <f>SUM(J7,K7)</f>
        <v>8244.15</v>
      </c>
      <c r="M7" s="1">
        <f>J7-H7</f>
        <v>0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77"/>
      <c r="C8" s="180"/>
      <c r="D8" s="45" t="s">
        <v>9</v>
      </c>
      <c r="E8" s="64">
        <v>3408.6</v>
      </c>
      <c r="F8" s="62">
        <v>2.44</v>
      </c>
      <c r="G8" s="62"/>
      <c r="H8" s="62">
        <v>8316.98</v>
      </c>
      <c r="I8" s="63"/>
      <c r="J8" s="2">
        <f>(E8*F8)</f>
        <v>8316.984</v>
      </c>
      <c r="K8" s="2"/>
      <c r="L8" s="22">
        <f>SUM(J8,K8)</f>
        <v>8316.984</v>
      </c>
      <c r="M8" s="1">
        <f>J8-H8</f>
        <v>0.004000000000814907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77"/>
      <c r="C9" s="180"/>
      <c r="D9" s="45" t="s">
        <v>10</v>
      </c>
      <c r="E9" s="64">
        <v>3812</v>
      </c>
      <c r="F9" s="62">
        <v>2.44</v>
      </c>
      <c r="G9" s="62"/>
      <c r="H9" s="62">
        <v>9301.28</v>
      </c>
      <c r="I9" s="63"/>
      <c r="J9" s="2">
        <f>(E9*F9)</f>
        <v>9301.28</v>
      </c>
      <c r="K9" s="2"/>
      <c r="L9" s="22">
        <f>SUM(J9,K9)</f>
        <v>9301.28</v>
      </c>
      <c r="M9" s="1">
        <f>J9-H9</f>
        <v>0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77"/>
      <c r="C10" s="180"/>
      <c r="D10" s="48" t="s">
        <v>37</v>
      </c>
      <c r="E10" s="49">
        <f>SUM(E7,E8,E9)</f>
        <v>10599.35</v>
      </c>
      <c r="F10" s="49"/>
      <c r="G10" s="49"/>
      <c r="H10" s="49">
        <f>SUM(H7,H8,H9)</f>
        <v>25862.409999999996</v>
      </c>
      <c r="I10" s="37"/>
      <c r="J10" s="49">
        <f aca="true" t="shared" si="0" ref="J10:S10">SUM(J7,J8,J9)</f>
        <v>25862.413999999997</v>
      </c>
      <c r="K10" s="49"/>
      <c r="L10" s="49">
        <f t="shared" si="0"/>
        <v>25862.413999999997</v>
      </c>
      <c r="M10" s="49">
        <f t="shared" si="0"/>
        <v>0.004000000000814907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77"/>
      <c r="C11" s="180"/>
      <c r="D11" s="45" t="s">
        <v>11</v>
      </c>
      <c r="E11" s="61">
        <v>3527.85</v>
      </c>
      <c r="F11" s="62">
        <v>2.44</v>
      </c>
      <c r="G11" s="62"/>
      <c r="H11" s="62">
        <v>8607.954</v>
      </c>
      <c r="I11" s="63"/>
      <c r="J11" s="2">
        <f>(E11*F11)</f>
        <v>8607.954</v>
      </c>
      <c r="K11" s="2"/>
      <c r="L11" s="22">
        <f>SUM(J11,K11)</f>
        <v>8607.954</v>
      </c>
      <c r="M11" s="1">
        <f>J11-H11</f>
        <v>0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77"/>
      <c r="C12" s="180"/>
      <c r="D12" s="45" t="s">
        <v>12</v>
      </c>
      <c r="E12" s="61">
        <v>3892.55</v>
      </c>
      <c r="F12" s="62">
        <v>2.44</v>
      </c>
      <c r="G12" s="62"/>
      <c r="H12" s="62">
        <v>9497.822</v>
      </c>
      <c r="I12" s="63"/>
      <c r="J12" s="2">
        <f>(E12*F12)</f>
        <v>9497.822</v>
      </c>
      <c r="K12" s="2"/>
      <c r="L12" s="22">
        <f>SUM(J12,K12)</f>
        <v>9497.822</v>
      </c>
      <c r="M12" s="1">
        <f>J12-H12</f>
        <v>0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77"/>
      <c r="C13" s="180"/>
      <c r="D13" s="45" t="s">
        <v>13</v>
      </c>
      <c r="E13" s="61">
        <v>3256.95</v>
      </c>
      <c r="F13" s="62">
        <v>2.44</v>
      </c>
      <c r="G13" s="62"/>
      <c r="H13" s="62">
        <v>7946.958</v>
      </c>
      <c r="I13" s="63"/>
      <c r="J13" s="2">
        <f>(E13*F13)</f>
        <v>7946.958</v>
      </c>
      <c r="K13" s="2"/>
      <c r="L13" s="22">
        <f>SUM(J13,K13)</f>
        <v>7946.958</v>
      </c>
      <c r="M13" s="1">
        <f>J13-H13</f>
        <v>0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77"/>
      <c r="C14" s="180"/>
      <c r="D14" s="48" t="s">
        <v>38</v>
      </c>
      <c r="E14" s="49">
        <f>SUM(E11,E12,E13)</f>
        <v>10677.349999999999</v>
      </c>
      <c r="F14" s="49"/>
      <c r="G14" s="49"/>
      <c r="H14" s="49">
        <f>SUM(H11,H12,H13)</f>
        <v>26052.733999999997</v>
      </c>
      <c r="I14" s="37"/>
      <c r="J14" s="49">
        <f aca="true" t="shared" si="1" ref="J14:S14">SUM(J11,J12,J13)</f>
        <v>26052.733999999997</v>
      </c>
      <c r="K14" s="49"/>
      <c r="L14" s="49">
        <f t="shared" si="1"/>
        <v>26052.733999999997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77"/>
      <c r="C15" s="180"/>
      <c r="D15" s="45" t="s">
        <v>14</v>
      </c>
      <c r="E15" s="67">
        <v>3273.65</v>
      </c>
      <c r="F15" s="62">
        <v>2.44</v>
      </c>
      <c r="G15" s="62"/>
      <c r="H15" s="62">
        <v>7987.706</v>
      </c>
      <c r="I15" s="63"/>
      <c r="J15" s="2">
        <f>(E15*F15)</f>
        <v>7987.706</v>
      </c>
      <c r="K15" s="2"/>
      <c r="L15" s="22">
        <f>SUM(J15,K15)</f>
        <v>7987.706</v>
      </c>
      <c r="M15" s="1">
        <f>J15-H15</f>
        <v>0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77"/>
      <c r="C16" s="180"/>
      <c r="D16" s="45" t="s">
        <v>15</v>
      </c>
      <c r="E16" s="67">
        <v>3301.4</v>
      </c>
      <c r="F16" s="62">
        <v>2.44</v>
      </c>
      <c r="G16" s="62"/>
      <c r="H16" s="62">
        <v>8055.416</v>
      </c>
      <c r="I16" s="63"/>
      <c r="J16" s="2">
        <f>(E16*F16)</f>
        <v>8055.416</v>
      </c>
      <c r="K16" s="2"/>
      <c r="L16" s="22">
        <f>SUM(J16,K16)</f>
        <v>8055.416</v>
      </c>
      <c r="M16" s="1">
        <f>J16-H16</f>
        <v>0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77"/>
      <c r="C17" s="180"/>
      <c r="D17" s="45" t="s">
        <v>16</v>
      </c>
      <c r="E17" s="68">
        <v>3486.05</v>
      </c>
      <c r="F17" s="62">
        <v>2.44</v>
      </c>
      <c r="G17" s="62"/>
      <c r="H17" s="62">
        <v>8505.962</v>
      </c>
      <c r="I17" s="63"/>
      <c r="J17" s="2">
        <f>(E17*F17)</f>
        <v>8505.962</v>
      </c>
      <c r="K17" s="2"/>
      <c r="L17" s="22">
        <f>SUM(J17,K17)</f>
        <v>8505.962</v>
      </c>
      <c r="M17" s="1">
        <f>J17-H17</f>
        <v>0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77"/>
      <c r="C18" s="180"/>
      <c r="D18" s="48" t="s">
        <v>39</v>
      </c>
      <c r="E18" s="49">
        <f>SUM(E15,E16,E17)</f>
        <v>10061.1</v>
      </c>
      <c r="F18" s="49"/>
      <c r="G18" s="49"/>
      <c r="H18" s="49">
        <f aca="true" t="shared" si="2" ref="H18:S18">SUM(H15,H16,H17)</f>
        <v>24549.084</v>
      </c>
      <c r="I18" s="37"/>
      <c r="J18" s="49">
        <f t="shared" si="2"/>
        <v>24549.084</v>
      </c>
      <c r="K18" s="49"/>
      <c r="L18" s="49">
        <f t="shared" si="2"/>
        <v>24549.084</v>
      </c>
      <c r="M18" s="49">
        <f t="shared" si="2"/>
        <v>0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77"/>
      <c r="C19" s="180"/>
      <c r="D19" s="45" t="s">
        <v>17</v>
      </c>
      <c r="E19" s="61">
        <v>3597.05</v>
      </c>
      <c r="F19" s="62">
        <v>2.44</v>
      </c>
      <c r="G19" s="62"/>
      <c r="H19" s="62">
        <v>8776.802</v>
      </c>
      <c r="I19" s="63"/>
      <c r="J19" s="2">
        <f>(E19*F19)</f>
        <v>8776.802</v>
      </c>
      <c r="K19" s="2"/>
      <c r="L19" s="22">
        <f>SUM(J19,K19)</f>
        <v>8776.802</v>
      </c>
      <c r="M19" s="1">
        <f>J19-H19</f>
        <v>0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77"/>
      <c r="C20" s="180"/>
      <c r="D20" s="45" t="s">
        <v>18</v>
      </c>
      <c r="E20" s="61">
        <v>3294.4</v>
      </c>
      <c r="F20" s="62">
        <v>2.44</v>
      </c>
      <c r="G20" s="62"/>
      <c r="H20" s="62">
        <v>8038.336</v>
      </c>
      <c r="I20" s="63"/>
      <c r="J20" s="2">
        <f>(E20*F20)</f>
        <v>8038.336</v>
      </c>
      <c r="K20" s="2"/>
      <c r="L20" s="22">
        <f>SUM(J20,K20)</f>
        <v>8038.336</v>
      </c>
      <c r="M20" s="1">
        <f>J20-H20</f>
        <v>0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78"/>
      <c r="C21" s="181"/>
      <c r="D21" s="45" t="s">
        <v>19</v>
      </c>
      <c r="E21" s="64">
        <v>3541.1</v>
      </c>
      <c r="F21" s="62">
        <v>2.44</v>
      </c>
      <c r="G21" s="62"/>
      <c r="H21" s="66">
        <v>8640.284</v>
      </c>
      <c r="I21" s="63"/>
      <c r="J21" s="2">
        <f>(E21*F21)</f>
        <v>8640.284</v>
      </c>
      <c r="K21" s="2"/>
      <c r="L21" s="22">
        <f>SUM(J21,K21)</f>
        <v>8640.284</v>
      </c>
      <c r="M21" s="1">
        <f>J21-H21</f>
        <v>0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10432.550000000001</v>
      </c>
      <c r="F22" s="49"/>
      <c r="G22" s="49"/>
      <c r="H22" s="49">
        <f>SUM(H19,H20,H21)</f>
        <v>25455.422</v>
      </c>
      <c r="I22" s="37"/>
      <c r="J22" s="49">
        <f aca="true" t="shared" si="3" ref="J22:S22">SUM(J19,J20,J21)</f>
        <v>25455.422</v>
      </c>
      <c r="K22" s="49"/>
      <c r="L22" s="49">
        <f t="shared" si="3"/>
        <v>25455.422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41770.35</v>
      </c>
      <c r="F23" s="58"/>
      <c r="G23" s="58"/>
      <c r="H23" s="58">
        <f>SUM(H10+H14+H18+H22)</f>
        <v>101919.65</v>
      </c>
      <c r="I23" s="55"/>
      <c r="J23" s="58">
        <f>SUM(J10+J14+J18+J22)</f>
        <v>101919.65399999998</v>
      </c>
      <c r="K23" s="58"/>
      <c r="L23" s="58">
        <f aca="true" t="shared" si="4" ref="L23:S23">SUM(L10+L14+L18+L22)</f>
        <v>101919.65399999998</v>
      </c>
      <c r="M23" s="58">
        <f t="shared" si="4"/>
        <v>0.004000000000814907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SUM(E23+'2020'!E24)</f>
        <v>311536.98</v>
      </c>
      <c r="F24" s="54"/>
      <c r="G24" s="54"/>
      <c r="H24" s="54">
        <f>SUM(H23+'2020'!H24)</f>
        <v>760148.79</v>
      </c>
      <c r="I24" s="54"/>
      <c r="J24" s="54">
        <f>SUM(J23+'2020'!J24)</f>
        <v>760150.2312</v>
      </c>
      <c r="K24" s="54"/>
      <c r="L24" s="54">
        <f>SUM(L23+'2020'!L24)</f>
        <v>760150.2312</v>
      </c>
      <c r="M24" s="54">
        <f>SUM(M23+'2020'!M24)</f>
        <v>1.441199999992591</v>
      </c>
      <c r="N24" s="54">
        <f>SUM(N23+'2020'!N24)</f>
        <v>0</v>
      </c>
      <c r="O24" s="54">
        <f>SUM(O23+'2020'!O24)</f>
        <v>0</v>
      </c>
      <c r="P24" s="54">
        <f>SUM(P23+'2020'!P24)</f>
        <v>0</v>
      </c>
      <c r="Q24" s="54">
        <f>SUM(Q23+'2020'!Q24)</f>
        <v>0</v>
      </c>
      <c r="R24" s="54">
        <f>SUM(R23+'2020'!R24)</f>
        <v>0</v>
      </c>
      <c r="S24" s="54">
        <f>SUM(S23+'2020'!S24)</f>
        <v>0</v>
      </c>
      <c r="T24" s="54"/>
    </row>
  </sheetData>
  <sheetProtection/>
  <mergeCells count="21">
    <mergeCell ref="B7:B21"/>
    <mergeCell ref="C7:C21"/>
    <mergeCell ref="H2:I4"/>
    <mergeCell ref="M2:M5"/>
    <mergeCell ref="T2:T5"/>
    <mergeCell ref="R2:R5"/>
    <mergeCell ref="S2:S5"/>
    <mergeCell ref="N2:N5"/>
    <mergeCell ref="O2:O5"/>
    <mergeCell ref="A2:A5"/>
    <mergeCell ref="B2:B5"/>
    <mergeCell ref="C2:C5"/>
    <mergeCell ref="D2:E4"/>
    <mergeCell ref="F2:F5"/>
    <mergeCell ref="Q2:Q5"/>
    <mergeCell ref="C1:D1"/>
    <mergeCell ref="G2:G5"/>
    <mergeCell ref="J2:J5"/>
    <mergeCell ref="K2:K5"/>
    <mergeCell ref="L2:L5"/>
    <mergeCell ref="P2:P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110" zoomScaleNormal="110" zoomScalePageLayoutView="0" workbookViewId="0" topLeftCell="A1">
      <selection activeCell="H21" sqref="H21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162">
        <v>2022</v>
      </c>
      <c r="D1" s="16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164" t="s">
        <v>1</v>
      </c>
      <c r="B2" s="164" t="s">
        <v>2</v>
      </c>
      <c r="C2" s="167" t="s">
        <v>3</v>
      </c>
      <c r="D2" s="170" t="s">
        <v>4</v>
      </c>
      <c r="E2" s="171"/>
      <c r="F2" s="164" t="s">
        <v>35</v>
      </c>
      <c r="G2" s="164" t="s">
        <v>36</v>
      </c>
      <c r="H2" s="182" t="s">
        <v>32</v>
      </c>
      <c r="I2" s="183"/>
      <c r="J2" s="164" t="s">
        <v>31</v>
      </c>
      <c r="K2" s="164" t="s">
        <v>30</v>
      </c>
      <c r="L2" s="164" t="s">
        <v>5</v>
      </c>
      <c r="M2" s="164" t="s">
        <v>29</v>
      </c>
      <c r="N2" s="164" t="s">
        <v>28</v>
      </c>
      <c r="O2" s="164" t="s">
        <v>25</v>
      </c>
      <c r="P2" s="164" t="s">
        <v>26</v>
      </c>
      <c r="Q2" s="164" t="s">
        <v>22</v>
      </c>
      <c r="R2" s="164" t="s">
        <v>23</v>
      </c>
      <c r="S2" s="164" t="s">
        <v>24</v>
      </c>
      <c r="T2" s="109" t="s">
        <v>27</v>
      </c>
    </row>
    <row r="3" spans="1:20" ht="12.75">
      <c r="A3" s="165"/>
      <c r="B3" s="165"/>
      <c r="C3" s="168"/>
      <c r="D3" s="172"/>
      <c r="E3" s="173"/>
      <c r="F3" s="165"/>
      <c r="G3" s="165"/>
      <c r="H3" s="184"/>
      <c r="I3" s="18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10"/>
    </row>
    <row r="4" spans="1:20" ht="12.75">
      <c r="A4" s="165"/>
      <c r="B4" s="165"/>
      <c r="C4" s="168"/>
      <c r="D4" s="174"/>
      <c r="E4" s="175"/>
      <c r="F4" s="165"/>
      <c r="G4" s="165"/>
      <c r="H4" s="186"/>
      <c r="I4" s="187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10"/>
    </row>
    <row r="5" spans="1:20" ht="96" customHeight="1">
      <c r="A5" s="166"/>
      <c r="B5" s="166"/>
      <c r="C5" s="169"/>
      <c r="D5" s="41" t="s">
        <v>6</v>
      </c>
      <c r="E5" s="41" t="s">
        <v>7</v>
      </c>
      <c r="F5" s="166"/>
      <c r="G5" s="166"/>
      <c r="H5" s="42" t="s">
        <v>33</v>
      </c>
      <c r="I5" s="42" t="s">
        <v>34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11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76" t="s">
        <v>20</v>
      </c>
      <c r="C7" s="179" t="s">
        <v>21</v>
      </c>
      <c r="D7" s="45" t="s">
        <v>8</v>
      </c>
      <c r="E7" s="61">
        <v>3090.2</v>
      </c>
      <c r="F7" s="62">
        <v>2.44</v>
      </c>
      <c r="G7" s="62"/>
      <c r="H7" s="62">
        <v>7540.088</v>
      </c>
      <c r="I7" s="63"/>
      <c r="J7" s="2">
        <f>(E7*F7)</f>
        <v>7540.088</v>
      </c>
      <c r="K7" s="2"/>
      <c r="L7" s="22">
        <f>SUM(J7,K7)</f>
        <v>7540.088</v>
      </c>
      <c r="M7" s="1">
        <f>J7-H7</f>
        <v>0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77"/>
      <c r="C8" s="180"/>
      <c r="D8" s="45" t="s">
        <v>9</v>
      </c>
      <c r="E8" s="64">
        <v>3152.2</v>
      </c>
      <c r="F8" s="62">
        <v>2.44</v>
      </c>
      <c r="G8" s="62"/>
      <c r="H8" s="62">
        <v>7691.3679999999995</v>
      </c>
      <c r="I8" s="63"/>
      <c r="J8" s="2">
        <f>(E8*F8)</f>
        <v>7691.3679999999995</v>
      </c>
      <c r="K8" s="2"/>
      <c r="L8" s="22">
        <f>SUM(J8,K8)</f>
        <v>7691.3679999999995</v>
      </c>
      <c r="M8" s="1">
        <f>J8-H8</f>
        <v>0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77"/>
      <c r="C9" s="180"/>
      <c r="D9" s="45" t="s">
        <v>10</v>
      </c>
      <c r="E9" s="64">
        <v>3450.75</v>
      </c>
      <c r="F9" s="62">
        <v>2.44</v>
      </c>
      <c r="G9" s="62"/>
      <c r="H9" s="62">
        <v>8419.83</v>
      </c>
      <c r="I9" s="63"/>
      <c r="J9" s="2">
        <f>(E9*F9)</f>
        <v>8419.83</v>
      </c>
      <c r="K9" s="2"/>
      <c r="L9" s="22">
        <f>SUM(J9,K9)</f>
        <v>8419.83</v>
      </c>
      <c r="M9" s="1">
        <f>J9-H9</f>
        <v>0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77"/>
      <c r="C10" s="180"/>
      <c r="D10" s="48" t="s">
        <v>37</v>
      </c>
      <c r="E10" s="49">
        <f>SUM(E7,E8,E9)</f>
        <v>9693.15</v>
      </c>
      <c r="F10" s="49"/>
      <c r="G10" s="49"/>
      <c r="H10" s="49">
        <f>SUM(H7,H8,H9)</f>
        <v>23651.286</v>
      </c>
      <c r="I10" s="37"/>
      <c r="J10" s="49">
        <f aca="true" t="shared" si="0" ref="J10:S10">SUM(J7,J8,J9)</f>
        <v>23651.286</v>
      </c>
      <c r="K10" s="49"/>
      <c r="L10" s="49">
        <f t="shared" si="0"/>
        <v>23651.286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77"/>
      <c r="C11" s="180"/>
      <c r="D11" s="45" t="s">
        <v>11</v>
      </c>
      <c r="E11" s="61">
        <v>3236.95</v>
      </c>
      <c r="F11" s="62">
        <v>2.44</v>
      </c>
      <c r="G11" s="62"/>
      <c r="H11" s="62">
        <v>7898.157999999999</v>
      </c>
      <c r="I11" s="63"/>
      <c r="J11" s="2">
        <f>(E11*F11)</f>
        <v>7898.157999999999</v>
      </c>
      <c r="K11" s="2"/>
      <c r="L11" s="22">
        <f>SUM(J11,K11)</f>
        <v>7898.157999999999</v>
      </c>
      <c r="M11" s="1">
        <f>J11-H11</f>
        <v>0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77"/>
      <c r="C12" s="180"/>
      <c r="D12" s="45" t="s">
        <v>12</v>
      </c>
      <c r="E12" s="61">
        <v>3391.3</v>
      </c>
      <c r="F12" s="62">
        <v>2.44</v>
      </c>
      <c r="G12" s="62"/>
      <c r="H12" s="62">
        <v>8274.77</v>
      </c>
      <c r="I12" s="63"/>
      <c r="J12" s="2">
        <f>(E12*F12)</f>
        <v>8274.772</v>
      </c>
      <c r="K12" s="2"/>
      <c r="L12" s="22">
        <f>SUM(J12,K12)</f>
        <v>8274.772</v>
      </c>
      <c r="M12" s="1">
        <f>J12-H12</f>
        <v>0.0020000000004074536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77"/>
      <c r="C13" s="180"/>
      <c r="D13" s="45" t="s">
        <v>13</v>
      </c>
      <c r="E13" s="61">
        <v>2859.9</v>
      </c>
      <c r="F13" s="62">
        <v>2.44</v>
      </c>
      <c r="G13" s="62"/>
      <c r="H13" s="62">
        <v>6978.156</v>
      </c>
      <c r="I13" s="63"/>
      <c r="J13" s="2">
        <f>(E13*F13)</f>
        <v>6978.156</v>
      </c>
      <c r="K13" s="2"/>
      <c r="L13" s="22">
        <f>SUM(J13,K13)</f>
        <v>6978.156</v>
      </c>
      <c r="M13" s="1">
        <f>J13-H13</f>
        <v>0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77"/>
      <c r="C14" s="180"/>
      <c r="D14" s="48" t="s">
        <v>38</v>
      </c>
      <c r="E14" s="49">
        <f>SUM(E11,E12,E13)</f>
        <v>9488.15</v>
      </c>
      <c r="F14" s="49"/>
      <c r="G14" s="49"/>
      <c r="H14" s="49">
        <f>SUM(H11,H12,H13)</f>
        <v>23151.084</v>
      </c>
      <c r="I14" s="37"/>
      <c r="J14" s="49">
        <f aca="true" t="shared" si="1" ref="J14:S14">SUM(J11,J12,J13)</f>
        <v>23151.086</v>
      </c>
      <c r="K14" s="49"/>
      <c r="L14" s="49">
        <f t="shared" si="1"/>
        <v>23151.086</v>
      </c>
      <c r="M14" s="49">
        <f t="shared" si="1"/>
        <v>0.0020000000004074536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77"/>
      <c r="C15" s="180"/>
      <c r="D15" s="45" t="s">
        <v>14</v>
      </c>
      <c r="E15" s="67">
        <v>3288.8</v>
      </c>
      <c r="F15" s="62">
        <v>2.44</v>
      </c>
      <c r="G15" s="62"/>
      <c r="H15" s="62">
        <v>8024.6720000000005</v>
      </c>
      <c r="I15" s="63"/>
      <c r="J15" s="2">
        <f>(E15*F15)</f>
        <v>8024.6720000000005</v>
      </c>
      <c r="K15" s="2"/>
      <c r="L15" s="22">
        <f>SUM(J15,K15)</f>
        <v>8024.6720000000005</v>
      </c>
      <c r="M15" s="1">
        <f>J15-H15</f>
        <v>0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77"/>
      <c r="C16" s="180"/>
      <c r="D16" s="45" t="s">
        <v>15</v>
      </c>
      <c r="E16" s="67">
        <v>1828.9</v>
      </c>
      <c r="F16" s="62">
        <v>2.44</v>
      </c>
      <c r="G16" s="62"/>
      <c r="H16" s="62">
        <v>4462.5160000000005</v>
      </c>
      <c r="I16" s="63"/>
      <c r="J16" s="2">
        <f>(E16*F16)</f>
        <v>4462.5160000000005</v>
      </c>
      <c r="K16" s="2"/>
      <c r="L16" s="22">
        <f>SUM(J16,K16)</f>
        <v>4462.5160000000005</v>
      </c>
      <c r="M16" s="1">
        <f>J16-H16</f>
        <v>0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77"/>
      <c r="C17" s="180"/>
      <c r="D17" s="45" t="s">
        <v>16</v>
      </c>
      <c r="E17" s="68">
        <v>5190</v>
      </c>
      <c r="F17" s="62">
        <v>2.44</v>
      </c>
      <c r="G17" s="62"/>
      <c r="H17" s="62">
        <v>12663.6</v>
      </c>
      <c r="I17" s="63"/>
      <c r="J17" s="2">
        <f>(E17*F17)</f>
        <v>12663.6</v>
      </c>
      <c r="K17" s="2"/>
      <c r="L17" s="22">
        <f>SUM(J17,K17)</f>
        <v>12663.6</v>
      </c>
      <c r="M17" s="1">
        <f>J17-H17</f>
        <v>0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77"/>
      <c r="C18" s="180"/>
      <c r="D18" s="48" t="s">
        <v>39</v>
      </c>
      <c r="E18" s="49">
        <f>SUM(E15,E16,E17)</f>
        <v>10307.7</v>
      </c>
      <c r="F18" s="49"/>
      <c r="G18" s="49"/>
      <c r="H18" s="49">
        <f aca="true" t="shared" si="2" ref="H18:S18">SUM(H15,H16,H17)</f>
        <v>25150.788</v>
      </c>
      <c r="I18" s="37"/>
      <c r="J18" s="49">
        <f t="shared" si="2"/>
        <v>25150.788</v>
      </c>
      <c r="K18" s="49"/>
      <c r="L18" s="49">
        <f t="shared" si="2"/>
        <v>25150.788</v>
      </c>
      <c r="M18" s="49">
        <f t="shared" si="2"/>
        <v>0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77"/>
      <c r="C19" s="180"/>
      <c r="D19" s="45" t="s">
        <v>17</v>
      </c>
      <c r="E19" s="61">
        <v>5321.75</v>
      </c>
      <c r="F19" s="62">
        <v>2.44</v>
      </c>
      <c r="G19" s="62"/>
      <c r="H19" s="62">
        <v>12985.07</v>
      </c>
      <c r="I19" s="63"/>
      <c r="J19" s="2">
        <f>(E19*F19)</f>
        <v>12985.07</v>
      </c>
      <c r="K19" s="2"/>
      <c r="L19" s="22">
        <f>SUM(J19,K19)</f>
        <v>12985.07</v>
      </c>
      <c r="M19" s="1">
        <f>J19-H19</f>
        <v>0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77"/>
      <c r="C20" s="180"/>
      <c r="D20" s="45" t="s">
        <v>18</v>
      </c>
      <c r="E20" s="61">
        <v>4737.8</v>
      </c>
      <c r="F20" s="62">
        <v>2.44</v>
      </c>
      <c r="G20" s="62"/>
      <c r="H20" s="62">
        <v>11560.232</v>
      </c>
      <c r="I20" s="63"/>
      <c r="J20" s="2">
        <f>(E20*F20)</f>
        <v>11560.232</v>
      </c>
      <c r="K20" s="2"/>
      <c r="L20" s="22">
        <f>SUM(J20,K20)</f>
        <v>11560.232</v>
      </c>
      <c r="M20" s="1">
        <f>J20-H20</f>
        <v>0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78"/>
      <c r="C21" s="181"/>
      <c r="D21" s="45" t="s">
        <v>19</v>
      </c>
      <c r="E21" s="64">
        <v>3582.15</v>
      </c>
      <c r="F21" s="62">
        <v>2.44</v>
      </c>
      <c r="G21" s="62"/>
      <c r="H21" s="66">
        <v>8740.446</v>
      </c>
      <c r="I21" s="63"/>
      <c r="J21" s="2">
        <f>(E21*F21)</f>
        <v>8740.446</v>
      </c>
      <c r="K21" s="2"/>
      <c r="L21" s="22">
        <f>SUM(J21,K21)</f>
        <v>8740.446</v>
      </c>
      <c r="M21" s="1">
        <f>J21-H21</f>
        <v>0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13641.699999999999</v>
      </c>
      <c r="F22" s="49"/>
      <c r="G22" s="49"/>
      <c r="H22" s="49">
        <f>SUM(H19,H20,H21)</f>
        <v>33285.748</v>
      </c>
      <c r="I22" s="37"/>
      <c r="J22" s="49">
        <f aca="true" t="shared" si="3" ref="J22:S22">SUM(J19,J20,J21)</f>
        <v>33285.748</v>
      </c>
      <c r="K22" s="49"/>
      <c r="L22" s="49">
        <f t="shared" si="3"/>
        <v>33285.748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43130.7</v>
      </c>
      <c r="F23" s="58"/>
      <c r="G23" s="58"/>
      <c r="H23" s="58">
        <f>SUM(H10+H14+H18+H22)</f>
        <v>105238.90599999999</v>
      </c>
      <c r="I23" s="55"/>
      <c r="J23" s="58">
        <f>SUM(J10+J14+J18+J22)</f>
        <v>105238.908</v>
      </c>
      <c r="K23" s="58"/>
      <c r="L23" s="58">
        <f aca="true" t="shared" si="4" ref="L23:S23">SUM(L10+L14+L18+L22)</f>
        <v>105238.908</v>
      </c>
      <c r="M23" s="58">
        <f t="shared" si="4"/>
        <v>0.0020000000004074536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SUM(E23+'2021'!E24)</f>
        <v>354667.68</v>
      </c>
      <c r="F24" s="54"/>
      <c r="G24" s="54"/>
      <c r="H24" s="54">
        <f>SUM(H23+'2021'!H24)</f>
        <v>865387.696</v>
      </c>
      <c r="I24" s="54"/>
      <c r="J24" s="54">
        <f>SUM(J23+'2021'!J24)</f>
        <v>865389.1392000001</v>
      </c>
      <c r="K24" s="54"/>
      <c r="L24" s="54">
        <f>SUM(L23+'2021'!L24)</f>
        <v>865389.1392000001</v>
      </c>
      <c r="M24" s="54">
        <f>SUM(M23+'2021'!M24)</f>
        <v>1.4431999999929985</v>
      </c>
      <c r="N24" s="54">
        <f>SUM(N23+'2021'!N24)</f>
        <v>0</v>
      </c>
      <c r="O24" s="54">
        <f>SUM(O23+'2021'!O24)</f>
        <v>0</v>
      </c>
      <c r="P24" s="54">
        <f>SUM(P23+'2021'!P24)</f>
        <v>0</v>
      </c>
      <c r="Q24" s="54">
        <f>SUM(Q23+'2021'!Q24)</f>
        <v>0</v>
      </c>
      <c r="R24" s="54">
        <f>SUM(R23+'2021'!R24)</f>
        <v>0</v>
      </c>
      <c r="S24" s="54">
        <f>SUM(S23+'2021'!S24)</f>
        <v>0</v>
      </c>
      <c r="T24" s="54"/>
    </row>
  </sheetData>
  <sheetProtection/>
  <mergeCells count="21">
    <mergeCell ref="B7:B21"/>
    <mergeCell ref="C7:C21"/>
    <mergeCell ref="H2:I4"/>
    <mergeCell ref="M2:M5"/>
    <mergeCell ref="T2:T5"/>
    <mergeCell ref="R2:R5"/>
    <mergeCell ref="S2:S5"/>
    <mergeCell ref="N2:N5"/>
    <mergeCell ref="O2:O5"/>
    <mergeCell ref="A2:A5"/>
    <mergeCell ref="B2:B5"/>
    <mergeCell ref="C2:C5"/>
    <mergeCell ref="D2:E4"/>
    <mergeCell ref="F2:F5"/>
    <mergeCell ref="Q2:Q5"/>
    <mergeCell ref="C1:D1"/>
    <mergeCell ref="G2:G5"/>
    <mergeCell ref="J2:J5"/>
    <mergeCell ref="K2:K5"/>
    <mergeCell ref="L2:L5"/>
    <mergeCell ref="P2:P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110" zoomScaleNormal="110" zoomScalePageLayoutView="0" workbookViewId="0" topLeftCell="A1">
      <selection activeCell="H21" sqref="H21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162">
        <v>2023</v>
      </c>
      <c r="D1" s="16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164" t="s">
        <v>1</v>
      </c>
      <c r="B2" s="164" t="s">
        <v>2</v>
      </c>
      <c r="C2" s="167" t="s">
        <v>3</v>
      </c>
      <c r="D2" s="170" t="s">
        <v>4</v>
      </c>
      <c r="E2" s="171"/>
      <c r="F2" s="164" t="s">
        <v>35</v>
      </c>
      <c r="G2" s="164" t="s">
        <v>36</v>
      </c>
      <c r="H2" s="182" t="s">
        <v>32</v>
      </c>
      <c r="I2" s="183"/>
      <c r="J2" s="164" t="s">
        <v>31</v>
      </c>
      <c r="K2" s="164" t="s">
        <v>30</v>
      </c>
      <c r="L2" s="164" t="s">
        <v>5</v>
      </c>
      <c r="M2" s="164" t="s">
        <v>29</v>
      </c>
      <c r="N2" s="164" t="s">
        <v>28</v>
      </c>
      <c r="O2" s="164" t="s">
        <v>25</v>
      </c>
      <c r="P2" s="164" t="s">
        <v>26</v>
      </c>
      <c r="Q2" s="164" t="s">
        <v>22</v>
      </c>
      <c r="R2" s="164" t="s">
        <v>23</v>
      </c>
      <c r="S2" s="164" t="s">
        <v>24</v>
      </c>
      <c r="T2" s="109" t="s">
        <v>27</v>
      </c>
    </row>
    <row r="3" spans="1:20" ht="12.75">
      <c r="A3" s="165"/>
      <c r="B3" s="165"/>
      <c r="C3" s="168"/>
      <c r="D3" s="172"/>
      <c r="E3" s="173"/>
      <c r="F3" s="165"/>
      <c r="G3" s="165"/>
      <c r="H3" s="184"/>
      <c r="I3" s="18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10"/>
    </row>
    <row r="4" spans="1:20" ht="12.75">
      <c r="A4" s="165"/>
      <c r="B4" s="165"/>
      <c r="C4" s="168"/>
      <c r="D4" s="174"/>
      <c r="E4" s="175"/>
      <c r="F4" s="165"/>
      <c r="G4" s="165"/>
      <c r="H4" s="186"/>
      <c r="I4" s="187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10"/>
    </row>
    <row r="5" spans="1:20" ht="96" customHeight="1">
      <c r="A5" s="166"/>
      <c r="B5" s="166"/>
      <c r="C5" s="169"/>
      <c r="D5" s="41" t="s">
        <v>6</v>
      </c>
      <c r="E5" s="41" t="s">
        <v>7</v>
      </c>
      <c r="F5" s="166"/>
      <c r="G5" s="166"/>
      <c r="H5" s="42" t="s">
        <v>33</v>
      </c>
      <c r="I5" s="42" t="s">
        <v>34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11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76" t="s">
        <v>20</v>
      </c>
      <c r="C7" s="179" t="s">
        <v>21</v>
      </c>
      <c r="D7" s="45" t="s">
        <v>8</v>
      </c>
      <c r="E7" s="61">
        <v>3599.5</v>
      </c>
      <c r="F7" s="62">
        <v>2.44</v>
      </c>
      <c r="G7" s="62"/>
      <c r="H7" s="62">
        <v>8782.78</v>
      </c>
      <c r="I7" s="63"/>
      <c r="J7" s="2">
        <f>(E7*F7)</f>
        <v>8782.78</v>
      </c>
      <c r="K7" s="2"/>
      <c r="L7" s="22">
        <f>SUM(J7,K7)</f>
        <v>8782.78</v>
      </c>
      <c r="M7" s="1">
        <f>J7-H7</f>
        <v>0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77"/>
      <c r="C8" s="180"/>
      <c r="D8" s="45" t="s">
        <v>9</v>
      </c>
      <c r="E8" s="64">
        <v>3751.35</v>
      </c>
      <c r="F8" s="62">
        <v>2.44</v>
      </c>
      <c r="G8" s="62"/>
      <c r="H8" s="62">
        <v>9153.294</v>
      </c>
      <c r="I8" s="63"/>
      <c r="J8" s="2">
        <f>(E8*F8)</f>
        <v>9153.294</v>
      </c>
      <c r="K8" s="2"/>
      <c r="L8" s="22">
        <f>SUM(J8,K8)</f>
        <v>9153.294</v>
      </c>
      <c r="M8" s="1">
        <f>J8-H8</f>
        <v>0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77"/>
      <c r="C9" s="180"/>
      <c r="D9" s="45" t="s">
        <v>10</v>
      </c>
      <c r="E9" s="64">
        <v>2594.5</v>
      </c>
      <c r="F9" s="62">
        <v>2.44</v>
      </c>
      <c r="G9" s="62"/>
      <c r="H9" s="62">
        <v>6330.58</v>
      </c>
      <c r="I9" s="63"/>
      <c r="J9" s="2">
        <f>(E9*F9)</f>
        <v>6330.58</v>
      </c>
      <c r="K9" s="2"/>
      <c r="L9" s="22">
        <f>SUM(J9,K9)</f>
        <v>6330.58</v>
      </c>
      <c r="M9" s="1">
        <f>J9-H9</f>
        <v>0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77"/>
      <c r="C10" s="180"/>
      <c r="D10" s="48" t="s">
        <v>37</v>
      </c>
      <c r="E10" s="49">
        <f>SUM(E7,E8,E9)</f>
        <v>9945.35</v>
      </c>
      <c r="F10" s="49"/>
      <c r="G10" s="49"/>
      <c r="H10" s="49">
        <f>SUM(H7,H8,H9)</f>
        <v>24266.654000000002</v>
      </c>
      <c r="I10" s="37"/>
      <c r="J10" s="49">
        <f aca="true" t="shared" si="0" ref="J10:S10">SUM(J7,J8,J9)</f>
        <v>24266.654000000002</v>
      </c>
      <c r="K10" s="49"/>
      <c r="L10" s="49">
        <f t="shared" si="0"/>
        <v>24266.654000000002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77"/>
      <c r="C11" s="180"/>
      <c r="D11" s="45" t="s">
        <v>11</v>
      </c>
      <c r="E11" s="61">
        <v>3122.25</v>
      </c>
      <c r="F11" s="62">
        <v>2.44</v>
      </c>
      <c r="G11" s="62"/>
      <c r="H11" s="62">
        <v>7618.29</v>
      </c>
      <c r="I11" s="63"/>
      <c r="J11" s="2">
        <f>(E11*F11)</f>
        <v>7618.29</v>
      </c>
      <c r="K11" s="2"/>
      <c r="L11" s="22">
        <f>SUM(J11,K11)</f>
        <v>7618.29</v>
      </c>
      <c r="M11" s="1">
        <f>J11-H11</f>
        <v>0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77"/>
      <c r="C12" s="180"/>
      <c r="D12" s="45" t="s">
        <v>12</v>
      </c>
      <c r="E12" s="61">
        <v>2266.9</v>
      </c>
      <c r="F12" s="62">
        <v>2.44</v>
      </c>
      <c r="G12" s="62"/>
      <c r="H12" s="62">
        <v>5531.236</v>
      </c>
      <c r="I12" s="63"/>
      <c r="J12" s="2">
        <f>(E12*F12)</f>
        <v>5531.236</v>
      </c>
      <c r="K12" s="2"/>
      <c r="L12" s="22">
        <f>SUM(J12,K12)</f>
        <v>5531.236</v>
      </c>
      <c r="M12" s="1">
        <f>J12-H12</f>
        <v>0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77"/>
      <c r="C13" s="180"/>
      <c r="D13" s="45" t="s">
        <v>13</v>
      </c>
      <c r="E13" s="61">
        <v>633.55</v>
      </c>
      <c r="F13" s="62">
        <v>2.44</v>
      </c>
      <c r="G13" s="62"/>
      <c r="H13" s="62">
        <v>1545.8619999999999</v>
      </c>
      <c r="I13" s="63"/>
      <c r="J13" s="2">
        <f>(E13*F13)</f>
        <v>1545.8619999999999</v>
      </c>
      <c r="K13" s="2"/>
      <c r="L13" s="22">
        <f>SUM(J13,K13)</f>
        <v>1545.8619999999999</v>
      </c>
      <c r="M13" s="1">
        <f>J13-H13</f>
        <v>0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77"/>
      <c r="C14" s="180"/>
      <c r="D14" s="48" t="s">
        <v>38</v>
      </c>
      <c r="E14" s="49">
        <f>SUM(E11,E12,E13)</f>
        <v>6022.7</v>
      </c>
      <c r="F14" s="49"/>
      <c r="G14" s="49"/>
      <c r="H14" s="49">
        <f>SUM(H11,H12,H13)</f>
        <v>14695.387999999999</v>
      </c>
      <c r="I14" s="37"/>
      <c r="J14" s="49">
        <f aca="true" t="shared" si="1" ref="J14:S14">SUM(J11,J12,J13)</f>
        <v>14695.387999999999</v>
      </c>
      <c r="K14" s="49"/>
      <c r="L14" s="49">
        <f t="shared" si="1"/>
        <v>14695.387999999999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77"/>
      <c r="C15" s="180"/>
      <c r="D15" s="45" t="s">
        <v>14</v>
      </c>
      <c r="E15" s="67">
        <v>867.05</v>
      </c>
      <c r="F15" s="62">
        <v>2.44</v>
      </c>
      <c r="G15" s="62"/>
      <c r="H15" s="62">
        <v>2115.602</v>
      </c>
      <c r="I15" s="63"/>
      <c r="J15" s="2">
        <f>(E15*F15)</f>
        <v>2115.602</v>
      </c>
      <c r="K15" s="2"/>
      <c r="L15" s="22">
        <f>SUM(J15,K15)</f>
        <v>2115.602</v>
      </c>
      <c r="M15" s="1">
        <f>J15-H15</f>
        <v>0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77"/>
      <c r="C16" s="180"/>
      <c r="D16" s="45" t="s">
        <v>15</v>
      </c>
      <c r="E16" s="67">
        <v>1112.8</v>
      </c>
      <c r="F16" s="62">
        <v>2.44</v>
      </c>
      <c r="G16" s="62"/>
      <c r="H16" s="62">
        <v>2715.232</v>
      </c>
      <c r="I16" s="63"/>
      <c r="J16" s="2">
        <f>(E16*F16)</f>
        <v>2715.232</v>
      </c>
      <c r="K16" s="2"/>
      <c r="L16" s="22">
        <f>SUM(J16,K16)</f>
        <v>2715.232</v>
      </c>
      <c r="M16" s="1">
        <f>J16-H16</f>
        <v>0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77"/>
      <c r="C17" s="180"/>
      <c r="D17" s="45" t="s">
        <v>16</v>
      </c>
      <c r="E17" s="68">
        <v>1539.55</v>
      </c>
      <c r="F17" s="62">
        <v>2.44</v>
      </c>
      <c r="G17" s="62"/>
      <c r="H17" s="62">
        <v>3756.502</v>
      </c>
      <c r="I17" s="63"/>
      <c r="J17" s="2">
        <f>(E17*F17)</f>
        <v>3756.502</v>
      </c>
      <c r="K17" s="2"/>
      <c r="L17" s="22">
        <f>SUM(J17,K17)</f>
        <v>3756.502</v>
      </c>
      <c r="M17" s="1">
        <f>J17-H17</f>
        <v>0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77"/>
      <c r="C18" s="180"/>
      <c r="D18" s="48" t="s">
        <v>39</v>
      </c>
      <c r="E18" s="49">
        <f>SUM(E15,E16,E17)</f>
        <v>3519.3999999999996</v>
      </c>
      <c r="F18" s="49"/>
      <c r="G18" s="49"/>
      <c r="H18" s="49">
        <f aca="true" t="shared" si="2" ref="H18:S18">SUM(H15,H16,H17)</f>
        <v>8587.336</v>
      </c>
      <c r="I18" s="37"/>
      <c r="J18" s="49">
        <f t="shared" si="2"/>
        <v>8587.336</v>
      </c>
      <c r="K18" s="49"/>
      <c r="L18" s="49">
        <f t="shared" si="2"/>
        <v>8587.336</v>
      </c>
      <c r="M18" s="49">
        <f t="shared" si="2"/>
        <v>0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77"/>
      <c r="C19" s="180"/>
      <c r="D19" s="45" t="s">
        <v>17</v>
      </c>
      <c r="E19" s="61">
        <v>2453.8</v>
      </c>
      <c r="F19" s="62">
        <v>2.44</v>
      </c>
      <c r="G19" s="62"/>
      <c r="H19" s="62">
        <v>5987.272</v>
      </c>
      <c r="I19" s="63"/>
      <c r="J19" s="2">
        <f>(E19*F19)</f>
        <v>5987.272</v>
      </c>
      <c r="K19" s="2"/>
      <c r="L19" s="22">
        <f>SUM(J19,K19)</f>
        <v>5987.272</v>
      </c>
      <c r="M19" s="1">
        <f>J19-H19</f>
        <v>0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77"/>
      <c r="C20" s="180"/>
      <c r="D20" s="45" t="s">
        <v>18</v>
      </c>
      <c r="E20" s="61">
        <v>5928.75</v>
      </c>
      <c r="F20" s="62">
        <v>2.44</v>
      </c>
      <c r="G20" s="62"/>
      <c r="H20" s="62">
        <v>14466.15</v>
      </c>
      <c r="I20" s="63"/>
      <c r="J20" s="2">
        <f>(E20*F20)</f>
        <v>14466.15</v>
      </c>
      <c r="K20" s="2"/>
      <c r="L20" s="22">
        <f>SUM(J20,K20)</f>
        <v>14466.15</v>
      </c>
      <c r="M20" s="1">
        <f>J20-H20</f>
        <v>0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78"/>
      <c r="C21" s="181"/>
      <c r="D21" s="45" t="s">
        <v>19</v>
      </c>
      <c r="E21" s="64">
        <v>3035.05</v>
      </c>
      <c r="F21" s="62">
        <v>2.44</v>
      </c>
      <c r="G21" s="62"/>
      <c r="H21" s="66">
        <v>7405.522</v>
      </c>
      <c r="I21" s="63"/>
      <c r="J21" s="2">
        <f>(E21*F21)</f>
        <v>7405.522</v>
      </c>
      <c r="K21" s="2"/>
      <c r="L21" s="22">
        <f>SUM(J21,K21)</f>
        <v>7405.522</v>
      </c>
      <c r="M21" s="1">
        <f>J21-H21</f>
        <v>0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11417.599999999999</v>
      </c>
      <c r="F22" s="49"/>
      <c r="G22" s="49"/>
      <c r="H22" s="49">
        <f>SUM(H19,H20,H21)</f>
        <v>27858.944</v>
      </c>
      <c r="I22" s="37"/>
      <c r="J22" s="49">
        <f aca="true" t="shared" si="3" ref="J22:S22">SUM(J19,J20,J21)</f>
        <v>27858.944</v>
      </c>
      <c r="K22" s="49"/>
      <c r="L22" s="49">
        <f t="shared" si="3"/>
        <v>27858.944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30905.049999999996</v>
      </c>
      <c r="F23" s="58"/>
      <c r="G23" s="58"/>
      <c r="H23" s="58">
        <f>SUM(H10+H14+H18+H22)</f>
        <v>75408.322</v>
      </c>
      <c r="I23" s="55"/>
      <c r="J23" s="58">
        <f>SUM(J10+J14+J18+J22)</f>
        <v>75408.322</v>
      </c>
      <c r="K23" s="58"/>
      <c r="L23" s="58">
        <f aca="true" t="shared" si="4" ref="L23:S23">SUM(L10+L14+L18+L22)</f>
        <v>75408.322</v>
      </c>
      <c r="M23" s="58">
        <f t="shared" si="4"/>
        <v>0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SUM(E23+'2022'!E24)</f>
        <v>385572.73</v>
      </c>
      <c r="F24" s="54"/>
      <c r="G24" s="54"/>
      <c r="H24" s="54">
        <f>SUM(H23+'2022'!H24)</f>
        <v>940796.018</v>
      </c>
      <c r="I24" s="54"/>
      <c r="J24" s="54">
        <f>SUM(J23+'2022'!J24)</f>
        <v>940797.4612000001</v>
      </c>
      <c r="K24" s="54"/>
      <c r="L24" s="54">
        <f>SUM(L23+'2022'!L24)</f>
        <v>940797.4612000001</v>
      </c>
      <c r="M24" s="54">
        <f>SUM(M23+'2022'!M24)</f>
        <v>1.4431999999929985</v>
      </c>
      <c r="N24" s="54">
        <f>SUM(N23+'2022'!N24)</f>
        <v>0</v>
      </c>
      <c r="O24" s="54">
        <f>SUM(O23+'2022'!O24)</f>
        <v>0</v>
      </c>
      <c r="P24" s="54">
        <f>SUM(P23+'2022'!P24)</f>
        <v>0</v>
      </c>
      <c r="Q24" s="54">
        <f>SUM(Q23+'2022'!Q24)</f>
        <v>0</v>
      </c>
      <c r="R24" s="54">
        <f>SUM(R23+'2022'!R24)</f>
        <v>0</v>
      </c>
      <c r="S24" s="54">
        <f>SUM(S23+'2022'!S24)</f>
        <v>0</v>
      </c>
      <c r="T24" s="54"/>
    </row>
  </sheetData>
  <sheetProtection/>
  <mergeCells count="21">
    <mergeCell ref="B7:B21"/>
    <mergeCell ref="C7:C21"/>
    <mergeCell ref="H2:I4"/>
    <mergeCell ref="M2:M5"/>
    <mergeCell ref="T2:T5"/>
    <mergeCell ref="R2:R5"/>
    <mergeCell ref="S2:S5"/>
    <mergeCell ref="N2:N5"/>
    <mergeCell ref="O2:O5"/>
    <mergeCell ref="A2:A5"/>
    <mergeCell ref="B2:B5"/>
    <mergeCell ref="C2:C5"/>
    <mergeCell ref="D2:E4"/>
    <mergeCell ref="F2:F5"/>
    <mergeCell ref="Q2:Q5"/>
    <mergeCell ref="C1:D1"/>
    <mergeCell ref="G2:G5"/>
    <mergeCell ref="J2:J5"/>
    <mergeCell ref="K2:K5"/>
    <mergeCell ref="L2:L5"/>
    <mergeCell ref="P2:P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162">
        <v>2023</v>
      </c>
      <c r="D1" s="16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164" t="s">
        <v>1</v>
      </c>
      <c r="B2" s="164" t="s">
        <v>2</v>
      </c>
      <c r="C2" s="167" t="s">
        <v>3</v>
      </c>
      <c r="D2" s="170" t="s">
        <v>4</v>
      </c>
      <c r="E2" s="171"/>
      <c r="F2" s="164" t="s">
        <v>35</v>
      </c>
      <c r="G2" s="164" t="s">
        <v>36</v>
      </c>
      <c r="H2" s="182" t="s">
        <v>32</v>
      </c>
      <c r="I2" s="183"/>
      <c r="J2" s="164" t="s">
        <v>31</v>
      </c>
      <c r="K2" s="164" t="s">
        <v>30</v>
      </c>
      <c r="L2" s="164" t="s">
        <v>5</v>
      </c>
      <c r="M2" s="164" t="s">
        <v>29</v>
      </c>
      <c r="N2" s="164" t="s">
        <v>28</v>
      </c>
      <c r="O2" s="164" t="s">
        <v>25</v>
      </c>
      <c r="P2" s="164" t="s">
        <v>26</v>
      </c>
      <c r="Q2" s="164" t="s">
        <v>22</v>
      </c>
      <c r="R2" s="164" t="s">
        <v>23</v>
      </c>
      <c r="S2" s="164" t="s">
        <v>24</v>
      </c>
      <c r="T2" s="109" t="s">
        <v>27</v>
      </c>
    </row>
    <row r="3" spans="1:20" ht="12.75">
      <c r="A3" s="165"/>
      <c r="B3" s="165"/>
      <c r="C3" s="168"/>
      <c r="D3" s="172"/>
      <c r="E3" s="173"/>
      <c r="F3" s="165"/>
      <c r="G3" s="165"/>
      <c r="H3" s="184"/>
      <c r="I3" s="18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10"/>
    </row>
    <row r="4" spans="1:20" ht="12.75">
      <c r="A4" s="165"/>
      <c r="B4" s="165"/>
      <c r="C4" s="168"/>
      <c r="D4" s="174"/>
      <c r="E4" s="175"/>
      <c r="F4" s="165"/>
      <c r="G4" s="165"/>
      <c r="H4" s="186"/>
      <c r="I4" s="187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10"/>
    </row>
    <row r="5" spans="1:20" ht="96" customHeight="1">
      <c r="A5" s="166"/>
      <c r="B5" s="166"/>
      <c r="C5" s="169"/>
      <c r="D5" s="41" t="s">
        <v>6</v>
      </c>
      <c r="E5" s="41" t="s">
        <v>7</v>
      </c>
      <c r="F5" s="166"/>
      <c r="G5" s="166"/>
      <c r="H5" s="42" t="s">
        <v>33</v>
      </c>
      <c r="I5" s="42" t="s">
        <v>34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11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76" t="s">
        <v>20</v>
      </c>
      <c r="C7" s="179" t="s">
        <v>21</v>
      </c>
      <c r="D7" s="45" t="s">
        <v>8</v>
      </c>
      <c r="E7" s="61">
        <v>2268.9</v>
      </c>
      <c r="F7" s="62">
        <v>2.44</v>
      </c>
      <c r="G7" s="62"/>
      <c r="H7" s="62">
        <v>5536.116</v>
      </c>
      <c r="I7" s="63"/>
      <c r="J7" s="2">
        <f>(E7*F7)</f>
        <v>5536.116</v>
      </c>
      <c r="K7" s="2"/>
      <c r="L7" s="22">
        <f>SUM(J7,K7)</f>
        <v>5536.116</v>
      </c>
      <c r="M7" s="1">
        <f>J7-H7</f>
        <v>0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77"/>
      <c r="C8" s="180"/>
      <c r="D8" s="45" t="s">
        <v>9</v>
      </c>
      <c r="E8" s="64"/>
      <c r="F8" s="62">
        <v>2.44</v>
      </c>
      <c r="G8" s="62"/>
      <c r="H8" s="62"/>
      <c r="I8" s="63"/>
      <c r="J8" s="2">
        <f>(E8*F8)</f>
        <v>0</v>
      </c>
      <c r="K8" s="2"/>
      <c r="L8" s="22">
        <f>SUM(J8,K8)</f>
        <v>0</v>
      </c>
      <c r="M8" s="1">
        <f>J8-H8</f>
        <v>0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77"/>
      <c r="C9" s="180"/>
      <c r="D9" s="45" t="s">
        <v>10</v>
      </c>
      <c r="E9" s="64"/>
      <c r="F9" s="62">
        <v>2.44</v>
      </c>
      <c r="G9" s="62"/>
      <c r="H9" s="62"/>
      <c r="I9" s="63"/>
      <c r="J9" s="2">
        <f>(E9*F9)</f>
        <v>0</v>
      </c>
      <c r="K9" s="2"/>
      <c r="L9" s="22">
        <f>SUM(J9,K9)</f>
        <v>0</v>
      </c>
      <c r="M9" s="1">
        <f>J9-H9</f>
        <v>0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77"/>
      <c r="C10" s="180"/>
      <c r="D10" s="48" t="s">
        <v>37</v>
      </c>
      <c r="E10" s="49">
        <f>SUM(E7,E8,E9)</f>
        <v>2268.9</v>
      </c>
      <c r="F10" s="49"/>
      <c r="G10" s="49"/>
      <c r="H10" s="49">
        <f>SUM(H7,H8,H9)</f>
        <v>5536.116</v>
      </c>
      <c r="I10" s="37"/>
      <c r="J10" s="49">
        <f aca="true" t="shared" si="0" ref="J10:S10">SUM(J7,J8,J9)</f>
        <v>5536.116</v>
      </c>
      <c r="K10" s="49"/>
      <c r="L10" s="49">
        <f t="shared" si="0"/>
        <v>5536.116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77"/>
      <c r="C11" s="180"/>
      <c r="D11" s="45" t="s">
        <v>11</v>
      </c>
      <c r="E11" s="61"/>
      <c r="F11" s="62">
        <v>2.44</v>
      </c>
      <c r="G11" s="62"/>
      <c r="H11" s="62"/>
      <c r="I11" s="63"/>
      <c r="J11" s="2">
        <f>(E11*F11)</f>
        <v>0</v>
      </c>
      <c r="K11" s="2"/>
      <c r="L11" s="22">
        <f>SUM(J11,K11)</f>
        <v>0</v>
      </c>
      <c r="M11" s="1">
        <f>J11-H11</f>
        <v>0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77"/>
      <c r="C12" s="180"/>
      <c r="D12" s="45" t="s">
        <v>12</v>
      </c>
      <c r="E12" s="61"/>
      <c r="F12" s="62">
        <v>2.44</v>
      </c>
      <c r="G12" s="62"/>
      <c r="H12" s="62"/>
      <c r="I12" s="63"/>
      <c r="J12" s="2">
        <f>(E12*F12)</f>
        <v>0</v>
      </c>
      <c r="K12" s="2"/>
      <c r="L12" s="22">
        <f>SUM(J12,K12)</f>
        <v>0</v>
      </c>
      <c r="M12" s="1">
        <f>J12-H12</f>
        <v>0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77"/>
      <c r="C13" s="180"/>
      <c r="D13" s="45" t="s">
        <v>13</v>
      </c>
      <c r="E13" s="61"/>
      <c r="F13" s="62">
        <v>2.44</v>
      </c>
      <c r="G13" s="62"/>
      <c r="H13" s="62"/>
      <c r="I13" s="63"/>
      <c r="J13" s="2">
        <f>(E13*F13)</f>
        <v>0</v>
      </c>
      <c r="K13" s="2"/>
      <c r="L13" s="22">
        <f>SUM(J13,K13)</f>
        <v>0</v>
      </c>
      <c r="M13" s="1">
        <f>J13-H13</f>
        <v>0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77"/>
      <c r="C14" s="180"/>
      <c r="D14" s="48" t="s">
        <v>38</v>
      </c>
      <c r="E14" s="49">
        <f>SUM(E11,E12,E13)</f>
        <v>0</v>
      </c>
      <c r="F14" s="49"/>
      <c r="G14" s="49"/>
      <c r="H14" s="49">
        <f>SUM(H11,H12,H13)</f>
        <v>0</v>
      </c>
      <c r="I14" s="37"/>
      <c r="J14" s="49">
        <f aca="true" t="shared" si="1" ref="J14:S14">SUM(J11,J12,J13)</f>
        <v>0</v>
      </c>
      <c r="K14" s="49"/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77"/>
      <c r="C15" s="180"/>
      <c r="D15" s="45" t="s">
        <v>14</v>
      </c>
      <c r="E15" s="67"/>
      <c r="F15" s="62">
        <v>2.44</v>
      </c>
      <c r="G15" s="62"/>
      <c r="H15" s="62"/>
      <c r="I15" s="63"/>
      <c r="J15" s="2">
        <f>(E15*F15)</f>
        <v>0</v>
      </c>
      <c r="K15" s="2"/>
      <c r="L15" s="22">
        <f>SUM(J15,K15)</f>
        <v>0</v>
      </c>
      <c r="M15" s="1">
        <f>J15-H15</f>
        <v>0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77"/>
      <c r="C16" s="180"/>
      <c r="D16" s="45" t="s">
        <v>15</v>
      </c>
      <c r="E16" s="67"/>
      <c r="F16" s="62">
        <v>2.44</v>
      </c>
      <c r="G16" s="62"/>
      <c r="H16" s="62"/>
      <c r="I16" s="63"/>
      <c r="J16" s="2">
        <f>(E16*F16)</f>
        <v>0</v>
      </c>
      <c r="K16" s="2"/>
      <c r="L16" s="22">
        <f>SUM(J16,K16)</f>
        <v>0</v>
      </c>
      <c r="M16" s="1">
        <f>J16-H16</f>
        <v>0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77"/>
      <c r="C17" s="180"/>
      <c r="D17" s="45" t="s">
        <v>16</v>
      </c>
      <c r="E17" s="68"/>
      <c r="F17" s="62">
        <v>2.44</v>
      </c>
      <c r="G17" s="62"/>
      <c r="H17" s="62"/>
      <c r="I17" s="63"/>
      <c r="J17" s="2">
        <f>(E17*F17)</f>
        <v>0</v>
      </c>
      <c r="K17" s="2"/>
      <c r="L17" s="22">
        <f>SUM(J17,K17)</f>
        <v>0</v>
      </c>
      <c r="M17" s="1">
        <f>J17-H17</f>
        <v>0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77"/>
      <c r="C18" s="180"/>
      <c r="D18" s="48" t="s">
        <v>39</v>
      </c>
      <c r="E18" s="49">
        <f>SUM(E15,E16,E17)</f>
        <v>0</v>
      </c>
      <c r="F18" s="49"/>
      <c r="G18" s="49"/>
      <c r="H18" s="49">
        <f aca="true" t="shared" si="2" ref="H18:S18">SUM(H15,H16,H17)</f>
        <v>0</v>
      </c>
      <c r="I18" s="37"/>
      <c r="J18" s="49">
        <f t="shared" si="2"/>
        <v>0</v>
      </c>
      <c r="K18" s="49"/>
      <c r="L18" s="49">
        <f t="shared" si="2"/>
        <v>0</v>
      </c>
      <c r="M18" s="49">
        <f t="shared" si="2"/>
        <v>0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77"/>
      <c r="C19" s="180"/>
      <c r="D19" s="45" t="s">
        <v>17</v>
      </c>
      <c r="E19" s="61"/>
      <c r="F19" s="62">
        <v>2.44</v>
      </c>
      <c r="G19" s="62"/>
      <c r="H19" s="62"/>
      <c r="I19" s="63"/>
      <c r="J19" s="2">
        <f>(E19*F19)</f>
        <v>0</v>
      </c>
      <c r="K19" s="2"/>
      <c r="L19" s="22">
        <f>SUM(J19,K19)</f>
        <v>0</v>
      </c>
      <c r="M19" s="1">
        <f>J19-H19</f>
        <v>0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77"/>
      <c r="C20" s="180"/>
      <c r="D20" s="45" t="s">
        <v>18</v>
      </c>
      <c r="E20" s="61"/>
      <c r="F20" s="62">
        <v>2.44</v>
      </c>
      <c r="G20" s="62"/>
      <c r="H20" s="62"/>
      <c r="I20" s="63"/>
      <c r="J20" s="2">
        <f>(E20*F20)</f>
        <v>0</v>
      </c>
      <c r="K20" s="2"/>
      <c r="L20" s="22">
        <f>SUM(J20,K20)</f>
        <v>0</v>
      </c>
      <c r="M20" s="1">
        <f>J20-H20</f>
        <v>0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78"/>
      <c r="C21" s="181"/>
      <c r="D21" s="45" t="s">
        <v>19</v>
      </c>
      <c r="E21" s="64"/>
      <c r="F21" s="62">
        <v>2.44</v>
      </c>
      <c r="G21" s="62"/>
      <c r="H21" s="66"/>
      <c r="I21" s="63"/>
      <c r="J21" s="2">
        <f>(E21*F21)</f>
        <v>0</v>
      </c>
      <c r="K21" s="2"/>
      <c r="L21" s="22">
        <f>SUM(J21,K21)</f>
        <v>0</v>
      </c>
      <c r="M21" s="1">
        <f>J21-H21</f>
        <v>0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0</v>
      </c>
      <c r="F22" s="49"/>
      <c r="G22" s="49"/>
      <c r="H22" s="49">
        <f>SUM(H19,H20,H21)</f>
        <v>0</v>
      </c>
      <c r="I22" s="37"/>
      <c r="J22" s="49">
        <f aca="true" t="shared" si="3" ref="J22:S22">SUM(J19,J20,J21)</f>
        <v>0</v>
      </c>
      <c r="K22" s="49"/>
      <c r="L22" s="49">
        <f t="shared" si="3"/>
        <v>0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2268.9</v>
      </c>
      <c r="F23" s="58"/>
      <c r="G23" s="58"/>
      <c r="H23" s="58">
        <f>SUM(H10+H14+H18+H22)</f>
        <v>5536.116</v>
      </c>
      <c r="I23" s="55"/>
      <c r="J23" s="58">
        <f>SUM(J10+J14+J18+J22)</f>
        <v>5536.116</v>
      </c>
      <c r="K23" s="58"/>
      <c r="L23" s="58">
        <f aca="true" t="shared" si="4" ref="L23:S23">SUM(L10+L14+L18+L22)</f>
        <v>5536.116</v>
      </c>
      <c r="M23" s="58">
        <f t="shared" si="4"/>
        <v>0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SUM(E23+'2023'!E24)</f>
        <v>387841.63</v>
      </c>
      <c r="F24" s="54"/>
      <c r="G24" s="54"/>
      <c r="H24" s="54">
        <f>SUM(H23+'2023'!H24)</f>
        <v>946332.1340000001</v>
      </c>
      <c r="I24" s="54"/>
      <c r="J24" s="54">
        <f>SUM(J23+'2023'!J24)</f>
        <v>946333.5772000002</v>
      </c>
      <c r="K24" s="54"/>
      <c r="L24" s="54">
        <f>SUM(L23+'2023'!L24)</f>
        <v>946333.5772000002</v>
      </c>
      <c r="M24" s="54">
        <f>SUM(M23+'2023'!M24)</f>
        <v>1.4431999999929985</v>
      </c>
      <c r="N24" s="54">
        <f>SUM(N23+'2023'!N24)</f>
        <v>0</v>
      </c>
      <c r="O24" s="54">
        <f>SUM(O23+'2023'!O24)</f>
        <v>0</v>
      </c>
      <c r="P24" s="54">
        <f>SUM(P23+'2023'!P24)</f>
        <v>0</v>
      </c>
      <c r="Q24" s="54">
        <f>SUM(Q23+'2023'!Q24)</f>
        <v>0</v>
      </c>
      <c r="R24" s="54">
        <f>SUM(R23+'2023'!R24)</f>
        <v>0</v>
      </c>
      <c r="S24" s="54">
        <f>SUM(S23+'2023'!S24)</f>
        <v>0</v>
      </c>
      <c r="T24" s="54"/>
    </row>
  </sheetData>
  <sheetProtection/>
  <mergeCells count="21">
    <mergeCell ref="G2:G5"/>
    <mergeCell ref="J2:J5"/>
    <mergeCell ref="K2:K5"/>
    <mergeCell ref="L2:L5"/>
    <mergeCell ref="A2:A5"/>
    <mergeCell ref="B2:B5"/>
    <mergeCell ref="C2:C5"/>
    <mergeCell ref="D2:E4"/>
    <mergeCell ref="F2:F5"/>
    <mergeCell ref="B7:B21"/>
    <mergeCell ref="C7:C21"/>
    <mergeCell ref="H2:I4"/>
    <mergeCell ref="M2:M5"/>
    <mergeCell ref="C1:D1"/>
    <mergeCell ref="T2:T5"/>
    <mergeCell ref="R2:R5"/>
    <mergeCell ref="S2:S5"/>
    <mergeCell ref="N2:N5"/>
    <mergeCell ref="O2:O5"/>
    <mergeCell ref="P2:P5"/>
    <mergeCell ref="Q2:Q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107">
        <v>2012</v>
      </c>
      <c r="D1" s="108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109" t="s">
        <v>1</v>
      </c>
      <c r="B2" s="109" t="s">
        <v>2</v>
      </c>
      <c r="C2" s="118" t="s">
        <v>3</v>
      </c>
      <c r="D2" s="121" t="s">
        <v>4</v>
      </c>
      <c r="E2" s="122"/>
      <c r="F2" s="109" t="s">
        <v>35</v>
      </c>
      <c r="G2" s="109" t="s">
        <v>36</v>
      </c>
      <c r="H2" s="112" t="s">
        <v>32</v>
      </c>
      <c r="I2" s="113"/>
      <c r="J2" s="109" t="s">
        <v>31</v>
      </c>
      <c r="K2" s="109" t="s">
        <v>30</v>
      </c>
      <c r="L2" s="109" t="s">
        <v>5</v>
      </c>
      <c r="M2" s="109" t="s">
        <v>29</v>
      </c>
      <c r="N2" s="109" t="s">
        <v>28</v>
      </c>
      <c r="O2" s="109" t="s">
        <v>25</v>
      </c>
      <c r="P2" s="109" t="s">
        <v>26</v>
      </c>
      <c r="Q2" s="109" t="s">
        <v>22</v>
      </c>
      <c r="R2" s="109" t="s">
        <v>23</v>
      </c>
      <c r="S2" s="109" t="s">
        <v>24</v>
      </c>
      <c r="T2" s="109" t="s">
        <v>27</v>
      </c>
    </row>
    <row r="3" spans="1:20" s="10" customFormat="1" ht="12.75" customHeight="1">
      <c r="A3" s="110"/>
      <c r="B3" s="110"/>
      <c r="C3" s="119"/>
      <c r="D3" s="123"/>
      <c r="E3" s="124"/>
      <c r="F3" s="110"/>
      <c r="G3" s="110"/>
      <c r="H3" s="114"/>
      <c r="I3" s="11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0" customFormat="1" ht="12.75">
      <c r="A4" s="110"/>
      <c r="B4" s="110"/>
      <c r="C4" s="119"/>
      <c r="D4" s="125"/>
      <c r="E4" s="126"/>
      <c r="F4" s="110"/>
      <c r="G4" s="110"/>
      <c r="H4" s="116"/>
      <c r="I4" s="117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0" customFormat="1" ht="126" customHeight="1">
      <c r="A5" s="111"/>
      <c r="B5" s="111"/>
      <c r="C5" s="120"/>
      <c r="D5" s="26" t="s">
        <v>6</v>
      </c>
      <c r="E5" s="26" t="s">
        <v>7</v>
      </c>
      <c r="F5" s="111"/>
      <c r="G5" s="111"/>
      <c r="H5" s="27" t="s">
        <v>33</v>
      </c>
      <c r="I5" s="27" t="s">
        <v>34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127" t="s">
        <v>20</v>
      </c>
      <c r="C7" s="130" t="s">
        <v>21</v>
      </c>
      <c r="D7" s="8" t="s">
        <v>8</v>
      </c>
      <c r="E7" s="24">
        <v>175</v>
      </c>
      <c r="F7" s="23">
        <v>2.44</v>
      </c>
      <c r="G7" s="23"/>
      <c r="H7" s="3">
        <v>427</v>
      </c>
      <c r="I7" s="3"/>
      <c r="J7" s="2">
        <f>(E7*F7)</f>
        <v>427</v>
      </c>
      <c r="K7" s="2">
        <f>G7*E7</f>
        <v>0</v>
      </c>
      <c r="L7" s="22">
        <f>SUM(J7,K7)</f>
        <v>427</v>
      </c>
      <c r="M7" s="1">
        <f>J7-H7</f>
        <v>0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128"/>
      <c r="C8" s="131"/>
      <c r="D8" s="8" t="s">
        <v>9</v>
      </c>
      <c r="E8" s="25">
        <v>71.2</v>
      </c>
      <c r="F8" s="23">
        <v>2.44</v>
      </c>
      <c r="G8" s="23"/>
      <c r="H8" s="3">
        <v>173.73</v>
      </c>
      <c r="I8" s="3"/>
      <c r="J8" s="2">
        <f>(E8*F8)</f>
        <v>173.728</v>
      </c>
      <c r="K8" s="2">
        <f>G8*E8</f>
        <v>0</v>
      </c>
      <c r="L8" s="22">
        <f>SUM(J8,K8)</f>
        <v>173.728</v>
      </c>
      <c r="M8" s="1">
        <f>J8-H8</f>
        <v>-0.001999999999981128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128"/>
      <c r="C9" s="131"/>
      <c r="D9" s="8" t="s">
        <v>10</v>
      </c>
      <c r="E9" s="25">
        <v>126.35</v>
      </c>
      <c r="F9" s="23">
        <v>2.44</v>
      </c>
      <c r="G9" s="23"/>
      <c r="H9" s="3">
        <v>308.29</v>
      </c>
      <c r="I9" s="3"/>
      <c r="J9" s="2">
        <f>(E9*F9)</f>
        <v>308.294</v>
      </c>
      <c r="K9" s="2">
        <f>G9*E9</f>
        <v>0</v>
      </c>
      <c r="L9" s="22">
        <f>SUM(J9,K9)</f>
        <v>308.294</v>
      </c>
      <c r="M9" s="1">
        <f>J9-H9</f>
        <v>0.003999999999962256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128"/>
      <c r="C10" s="131"/>
      <c r="D10" s="28" t="s">
        <v>37</v>
      </c>
      <c r="E10" s="19">
        <f>SUM(E7,E8,E9)</f>
        <v>372.54999999999995</v>
      </c>
      <c r="F10" s="19"/>
      <c r="G10" s="19">
        <f>SUM(G7,G8,G9)</f>
        <v>0</v>
      </c>
      <c r="H10" s="19">
        <f aca="true" t="shared" si="0" ref="H10:S10">SUM(H7,H8,H9)</f>
        <v>909.02</v>
      </c>
      <c r="I10" s="18"/>
      <c r="J10" s="19">
        <f t="shared" si="0"/>
        <v>909.022</v>
      </c>
      <c r="K10" s="19">
        <f t="shared" si="0"/>
        <v>0</v>
      </c>
      <c r="L10" s="19">
        <f t="shared" si="0"/>
        <v>909.022</v>
      </c>
      <c r="M10" s="19">
        <f t="shared" si="0"/>
        <v>0.001999999999981128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128"/>
      <c r="C11" s="131"/>
      <c r="D11" s="8" t="s">
        <v>11</v>
      </c>
      <c r="E11" s="24">
        <v>89.7</v>
      </c>
      <c r="F11" s="23">
        <v>2.44</v>
      </c>
      <c r="G11" s="23"/>
      <c r="H11" s="3">
        <v>218.87</v>
      </c>
      <c r="I11" s="3"/>
      <c r="J11" s="2">
        <f>(E11*F11)</f>
        <v>218.868</v>
      </c>
      <c r="K11" s="2">
        <f>G11*E11</f>
        <v>0</v>
      </c>
      <c r="L11" s="22">
        <f>SUM(J11,K11)</f>
        <v>218.868</v>
      </c>
      <c r="M11" s="1">
        <f>J11-H11</f>
        <v>-0.0020000000000095497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128"/>
      <c r="C12" s="131"/>
      <c r="D12" s="8" t="s">
        <v>12</v>
      </c>
      <c r="E12" s="24">
        <v>96.95</v>
      </c>
      <c r="F12" s="23">
        <v>2.44</v>
      </c>
      <c r="G12" s="23"/>
      <c r="H12" s="3">
        <v>236.56</v>
      </c>
      <c r="I12" s="3"/>
      <c r="J12" s="2">
        <f>(E12*F12)</f>
        <v>236.558</v>
      </c>
      <c r="K12" s="2">
        <f>G12*E12</f>
        <v>0</v>
      </c>
      <c r="L12" s="22">
        <f>SUM(J12,K12)</f>
        <v>236.558</v>
      </c>
      <c r="M12" s="1">
        <f>J12-H12</f>
        <v>-0.0020000000000095497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128"/>
      <c r="C13" s="131"/>
      <c r="D13" s="8" t="s">
        <v>13</v>
      </c>
      <c r="E13" s="24">
        <v>79.05</v>
      </c>
      <c r="F13" s="23">
        <v>2.44</v>
      </c>
      <c r="G13" s="23"/>
      <c r="H13" s="3">
        <v>192.88</v>
      </c>
      <c r="I13" s="3"/>
      <c r="J13" s="2">
        <f>(E13*F13)</f>
        <v>192.88199999999998</v>
      </c>
      <c r="K13" s="2">
        <f>G13*E13</f>
        <v>0</v>
      </c>
      <c r="L13" s="22">
        <f>SUM(J13,K13)</f>
        <v>192.88199999999998</v>
      </c>
      <c r="M13" s="1">
        <f>J13-H13</f>
        <v>0.001999999999981128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128"/>
      <c r="C14" s="131"/>
      <c r="D14" s="28" t="s">
        <v>38</v>
      </c>
      <c r="E14" s="19">
        <f>SUM(E11,E12,E13)</f>
        <v>265.7</v>
      </c>
      <c r="F14" s="19"/>
      <c r="G14" s="19">
        <f>SUM(G11,G12,G13)</f>
        <v>0</v>
      </c>
      <c r="H14" s="19">
        <f aca="true" t="shared" si="1" ref="H14:S14">SUM(H11,H12,H13)</f>
        <v>648.31</v>
      </c>
      <c r="I14" s="18"/>
      <c r="J14" s="19">
        <f t="shared" si="1"/>
        <v>648.308</v>
      </c>
      <c r="K14" s="19">
        <f t="shared" si="1"/>
        <v>0</v>
      </c>
      <c r="L14" s="19">
        <f t="shared" si="1"/>
        <v>648.308</v>
      </c>
      <c r="M14" s="19">
        <f t="shared" si="1"/>
        <v>-0.0020000000000379714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128"/>
      <c r="C15" s="131"/>
      <c r="D15" s="8" t="s">
        <v>14</v>
      </c>
      <c r="E15" s="24">
        <v>151.54</v>
      </c>
      <c r="F15" s="23">
        <v>2.44</v>
      </c>
      <c r="G15" s="23"/>
      <c r="H15" s="3">
        <v>369.76</v>
      </c>
      <c r="I15" s="3"/>
      <c r="J15" s="2">
        <f>(E15*F15)</f>
        <v>369.75759999999997</v>
      </c>
      <c r="K15" s="2">
        <f>G15*E15</f>
        <v>0</v>
      </c>
      <c r="L15" s="22">
        <f>SUM(J15,K15)</f>
        <v>369.75759999999997</v>
      </c>
      <c r="M15" s="1">
        <f>J15-H15</f>
        <v>-0.0024000000000228283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128"/>
      <c r="C16" s="131"/>
      <c r="D16" s="8" t="s">
        <v>15</v>
      </c>
      <c r="E16" s="24">
        <v>660.8</v>
      </c>
      <c r="F16" s="23">
        <v>2.44</v>
      </c>
      <c r="G16" s="23"/>
      <c r="H16" s="3">
        <v>1612.35</v>
      </c>
      <c r="I16" s="3"/>
      <c r="J16" s="2">
        <f>(E16*F16)</f>
        <v>1612.3519999999999</v>
      </c>
      <c r="K16" s="2">
        <f>G16*E16</f>
        <v>0</v>
      </c>
      <c r="L16" s="22">
        <f>SUM(J16,K16)</f>
        <v>1612.3519999999999</v>
      </c>
      <c r="M16" s="1">
        <f>J16-H16</f>
        <v>0.0019999999999527063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128"/>
      <c r="C17" s="131"/>
      <c r="D17" s="8" t="s">
        <v>16</v>
      </c>
      <c r="E17" s="25">
        <v>300.9</v>
      </c>
      <c r="F17" s="23">
        <v>2.44</v>
      </c>
      <c r="G17" s="23"/>
      <c r="H17" s="3">
        <v>734.2</v>
      </c>
      <c r="I17" s="3"/>
      <c r="J17" s="2">
        <f>(E17*F17)</f>
        <v>734.1959999999999</v>
      </c>
      <c r="K17" s="2">
        <f>G17*E17</f>
        <v>0</v>
      </c>
      <c r="L17" s="22">
        <f>SUM(J17,K17)</f>
        <v>734.1959999999999</v>
      </c>
      <c r="M17" s="1">
        <f>J17-H17</f>
        <v>-0.004000000000132786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128"/>
      <c r="C18" s="131"/>
      <c r="D18" s="28" t="s">
        <v>39</v>
      </c>
      <c r="E18" s="19">
        <f>SUM(E15,E16,E17)</f>
        <v>1113.2399999999998</v>
      </c>
      <c r="F18" s="19"/>
      <c r="G18" s="19">
        <f>SUM(G15,G16,G17)</f>
        <v>0</v>
      </c>
      <c r="H18" s="19">
        <f aca="true" t="shared" si="2" ref="H18:S18">SUM(H15,H16,H17)</f>
        <v>2716.31</v>
      </c>
      <c r="I18" s="18"/>
      <c r="J18" s="19">
        <f t="shared" si="2"/>
        <v>2716.3055999999997</v>
      </c>
      <c r="K18" s="19">
        <f t="shared" si="2"/>
        <v>0</v>
      </c>
      <c r="L18" s="19">
        <f t="shared" si="2"/>
        <v>2716.3055999999997</v>
      </c>
      <c r="M18" s="19">
        <f t="shared" si="2"/>
        <v>-0.004400000000202908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128"/>
      <c r="C19" s="131"/>
      <c r="D19" s="8" t="s">
        <v>17</v>
      </c>
      <c r="E19" s="24">
        <v>400.1</v>
      </c>
      <c r="F19" s="23">
        <v>2.44</v>
      </c>
      <c r="G19" s="23"/>
      <c r="H19" s="3">
        <v>976.24</v>
      </c>
      <c r="I19" s="3"/>
      <c r="J19" s="2">
        <f>(E19*F19)</f>
        <v>976.244</v>
      </c>
      <c r="K19" s="2">
        <f>G19*E19</f>
        <v>0</v>
      </c>
      <c r="L19" s="22">
        <f>SUM(J19,K19)</f>
        <v>976.244</v>
      </c>
      <c r="M19" s="1">
        <f>J19-H19</f>
        <v>0.004000000000019099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128"/>
      <c r="C20" s="131"/>
      <c r="D20" s="8" t="s">
        <v>18</v>
      </c>
      <c r="E20" s="24">
        <v>66.9</v>
      </c>
      <c r="F20" s="23">
        <v>2.44</v>
      </c>
      <c r="G20" s="23"/>
      <c r="H20" s="3">
        <v>163.24</v>
      </c>
      <c r="I20" s="3"/>
      <c r="J20" s="2">
        <f>(E20*F20)</f>
        <v>163.23600000000002</v>
      </c>
      <c r="K20" s="2">
        <f>G20*E20</f>
        <v>0</v>
      </c>
      <c r="L20" s="22">
        <f>SUM(J20,K20)</f>
        <v>163.23600000000002</v>
      </c>
      <c r="M20" s="1">
        <f>J20-H20</f>
        <v>-0.003999999999990678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129"/>
      <c r="C21" s="132"/>
      <c r="D21" s="8" t="s">
        <v>19</v>
      </c>
      <c r="E21" s="25">
        <v>1167.55</v>
      </c>
      <c r="F21" s="23">
        <v>2.44</v>
      </c>
      <c r="G21" s="23"/>
      <c r="H21" s="3">
        <v>2848.82</v>
      </c>
      <c r="I21" s="3"/>
      <c r="J21" s="2">
        <f>(E21*F21)</f>
        <v>2848.8219999999997</v>
      </c>
      <c r="K21" s="2">
        <f>G21*E21</f>
        <v>0</v>
      </c>
      <c r="L21" s="22">
        <f>SUM(J21,K21)</f>
        <v>2848.8219999999997</v>
      </c>
      <c r="M21" s="1">
        <f>J21-H21</f>
        <v>0.001999999999497959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1634.55</v>
      </c>
      <c r="F22" s="19"/>
      <c r="G22" s="19">
        <f>SUM(G19,G20,G21)</f>
        <v>0</v>
      </c>
      <c r="H22" s="19">
        <f aca="true" t="shared" si="3" ref="H22:S22">SUM(H19,H20,H21)</f>
        <v>3988.3</v>
      </c>
      <c r="I22" s="18"/>
      <c r="J22" s="19">
        <f t="shared" si="3"/>
        <v>3988.3019999999997</v>
      </c>
      <c r="K22" s="19">
        <f t="shared" si="3"/>
        <v>0</v>
      </c>
      <c r="L22" s="19">
        <f t="shared" si="3"/>
        <v>3988.3019999999997</v>
      </c>
      <c r="M22" s="19">
        <f t="shared" si="3"/>
        <v>0.0019999999995263806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3386.04</v>
      </c>
      <c r="F23" s="58"/>
      <c r="G23" s="58"/>
      <c r="H23" s="58">
        <f aca="true" t="shared" si="4" ref="H23:S23">SUM(H10+H14+H18+H22)</f>
        <v>8261.939999999999</v>
      </c>
      <c r="I23" s="55"/>
      <c r="J23" s="58">
        <f t="shared" si="4"/>
        <v>8261.9376</v>
      </c>
      <c r="K23" s="58">
        <f t="shared" si="4"/>
        <v>0</v>
      </c>
      <c r="L23" s="58">
        <f t="shared" si="4"/>
        <v>8261.9376</v>
      </c>
      <c r="M23" s="58">
        <f t="shared" si="4"/>
        <v>-0.002400000000733371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4.5" customHeight="1">
      <c r="A24" s="29"/>
      <c r="B24" s="29"/>
      <c r="C24" s="30"/>
      <c r="D24" s="31" t="s">
        <v>41</v>
      </c>
      <c r="E24" s="32">
        <f>SUM(E10+E14+E18+E22)+'2011'!E23</f>
        <v>5102.34</v>
      </c>
      <c r="F24" s="32"/>
      <c r="G24" s="32">
        <f>SUM(G10+G14+G18+G22)+'2011'!G23</f>
        <v>0</v>
      </c>
      <c r="H24" s="32">
        <f>SUM(H10+H14+H18+H22)+'2011'!H23</f>
        <v>12449.71</v>
      </c>
      <c r="I24" s="32"/>
      <c r="J24" s="32">
        <f>SUM(J10+J14+J18+J22)+'2011'!J23</f>
        <v>12449.709599999998</v>
      </c>
      <c r="K24" s="32">
        <f>SUM(K10+K14+K18+K22)+'2011'!K23</f>
        <v>0</v>
      </c>
      <c r="L24" s="32">
        <f>SUM(L10+L14+L18+L22)+'2011'!L23</f>
        <v>12449.709599999998</v>
      </c>
      <c r="M24" s="32">
        <f>SUM(M10+M14+M18+M22)+'2011'!M23</f>
        <v>-0.0004000000008090865</v>
      </c>
      <c r="N24" s="32">
        <f>SUM(N10+N14+N18+N22)+'2011'!N23</f>
        <v>0</v>
      </c>
      <c r="O24" s="32">
        <f>SUM(O10+O14+O18+O22)+'2011'!O23</f>
        <v>0</v>
      </c>
      <c r="P24" s="32">
        <f>SUM(P10+P14+P18+P22)+'2011'!P23</f>
        <v>0</v>
      </c>
      <c r="Q24" s="32">
        <f>SUM(Q10+Q14+Q18+Q22)+'2011'!Q23</f>
        <v>0</v>
      </c>
      <c r="R24" s="32">
        <f>SUM(R10+R14+R18+R22)+'2011'!R23</f>
        <v>0</v>
      </c>
      <c r="S24" s="32">
        <f>SUM(S10+S14+S18+S22)+'2011'!S23</f>
        <v>0</v>
      </c>
      <c r="T24" s="32">
        <f>SUM(T10+T14+T18+T22)+'2011'!T23</f>
        <v>0</v>
      </c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/>
  <mergeCells count="21">
    <mergeCell ref="T2:T5"/>
    <mergeCell ref="R2:R5"/>
    <mergeCell ref="S2:S5"/>
    <mergeCell ref="L2:L5"/>
    <mergeCell ref="B7:B21"/>
    <mergeCell ref="C7:C21"/>
    <mergeCell ref="N2:N5"/>
    <mergeCell ref="O2:O5"/>
    <mergeCell ref="P2:P5"/>
    <mergeCell ref="A2:A5"/>
    <mergeCell ref="B2:B5"/>
    <mergeCell ref="C2:C5"/>
    <mergeCell ref="D2:E4"/>
    <mergeCell ref="M2:M5"/>
    <mergeCell ref="K2:K5"/>
    <mergeCell ref="C1:D1"/>
    <mergeCell ref="F2:F5"/>
    <mergeCell ref="H2:I4"/>
    <mergeCell ref="J2:J5"/>
    <mergeCell ref="G2:G5"/>
    <mergeCell ref="Q2:Q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107">
        <v>2013</v>
      </c>
      <c r="D1" s="108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109" t="s">
        <v>1</v>
      </c>
      <c r="B2" s="109" t="s">
        <v>2</v>
      </c>
      <c r="C2" s="118" t="s">
        <v>3</v>
      </c>
      <c r="D2" s="121" t="s">
        <v>4</v>
      </c>
      <c r="E2" s="122"/>
      <c r="F2" s="109" t="s">
        <v>35</v>
      </c>
      <c r="G2" s="109" t="s">
        <v>36</v>
      </c>
      <c r="H2" s="112" t="s">
        <v>32</v>
      </c>
      <c r="I2" s="113"/>
      <c r="J2" s="109" t="s">
        <v>31</v>
      </c>
      <c r="K2" s="109" t="s">
        <v>30</v>
      </c>
      <c r="L2" s="109" t="s">
        <v>5</v>
      </c>
      <c r="M2" s="109" t="s">
        <v>29</v>
      </c>
      <c r="N2" s="109" t="s">
        <v>28</v>
      </c>
      <c r="O2" s="109" t="s">
        <v>25</v>
      </c>
      <c r="P2" s="109" t="s">
        <v>26</v>
      </c>
      <c r="Q2" s="109" t="s">
        <v>22</v>
      </c>
      <c r="R2" s="109" t="s">
        <v>23</v>
      </c>
      <c r="S2" s="109" t="s">
        <v>24</v>
      </c>
      <c r="T2" s="109" t="s">
        <v>27</v>
      </c>
    </row>
    <row r="3" spans="1:20" s="10" customFormat="1" ht="12.75" customHeight="1">
      <c r="A3" s="110"/>
      <c r="B3" s="110"/>
      <c r="C3" s="119"/>
      <c r="D3" s="123"/>
      <c r="E3" s="124"/>
      <c r="F3" s="110"/>
      <c r="G3" s="110"/>
      <c r="H3" s="114"/>
      <c r="I3" s="11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0" customFormat="1" ht="12.75">
      <c r="A4" s="110"/>
      <c r="B4" s="110"/>
      <c r="C4" s="119"/>
      <c r="D4" s="125"/>
      <c r="E4" s="126"/>
      <c r="F4" s="110"/>
      <c r="G4" s="110"/>
      <c r="H4" s="116"/>
      <c r="I4" s="117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0" customFormat="1" ht="126" customHeight="1">
      <c r="A5" s="111"/>
      <c r="B5" s="111"/>
      <c r="C5" s="120"/>
      <c r="D5" s="26" t="s">
        <v>6</v>
      </c>
      <c r="E5" s="26" t="s">
        <v>7</v>
      </c>
      <c r="F5" s="111"/>
      <c r="G5" s="111"/>
      <c r="H5" s="27" t="s">
        <v>33</v>
      </c>
      <c r="I5" s="27" t="s">
        <v>34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127" t="s">
        <v>20</v>
      </c>
      <c r="C7" s="130" t="s">
        <v>21</v>
      </c>
      <c r="D7" s="8" t="s">
        <v>8</v>
      </c>
      <c r="E7" s="24">
        <v>105.5</v>
      </c>
      <c r="F7" s="23">
        <v>2.44</v>
      </c>
      <c r="G7" s="23"/>
      <c r="H7" s="23">
        <v>257.42</v>
      </c>
      <c r="I7" s="3"/>
      <c r="J7" s="2">
        <f>(E7*F7)</f>
        <v>257.42</v>
      </c>
      <c r="K7" s="2">
        <f>G7*E7</f>
        <v>0</v>
      </c>
      <c r="L7" s="22">
        <f>SUM(J7,K7)</f>
        <v>257.42</v>
      </c>
      <c r="M7" s="1">
        <f>J7-H7</f>
        <v>0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128"/>
      <c r="C8" s="131"/>
      <c r="D8" s="8" t="s">
        <v>9</v>
      </c>
      <c r="E8" s="25">
        <v>251.5</v>
      </c>
      <c r="F8" s="23">
        <v>2.44</v>
      </c>
      <c r="G8" s="23"/>
      <c r="H8" s="23">
        <v>613.66</v>
      </c>
      <c r="I8" s="3"/>
      <c r="J8" s="2">
        <f>(E8*F8)</f>
        <v>613.66</v>
      </c>
      <c r="K8" s="2">
        <f>G8*E8</f>
        <v>0</v>
      </c>
      <c r="L8" s="22">
        <f>SUM(J8,K8)</f>
        <v>613.66</v>
      </c>
      <c r="M8" s="1">
        <f>J8-H8</f>
        <v>0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128"/>
      <c r="C9" s="131"/>
      <c r="D9" s="8" t="s">
        <v>10</v>
      </c>
      <c r="E9" s="25">
        <v>68.6</v>
      </c>
      <c r="F9" s="23">
        <v>2.44</v>
      </c>
      <c r="G9" s="23"/>
      <c r="H9" s="23">
        <v>167.38</v>
      </c>
      <c r="I9" s="3"/>
      <c r="J9" s="2">
        <f>(E9*F9)</f>
        <v>167.384</v>
      </c>
      <c r="K9" s="2">
        <f>G9*E9</f>
        <v>0</v>
      </c>
      <c r="L9" s="22">
        <f>SUM(J9,K9)</f>
        <v>167.384</v>
      </c>
      <c r="M9" s="1">
        <f>J9-H9</f>
        <v>0.003999999999990678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128"/>
      <c r="C10" s="131"/>
      <c r="D10" s="28" t="s">
        <v>37</v>
      </c>
      <c r="E10" s="19">
        <f>SUM(E7,E8,E9)</f>
        <v>425.6</v>
      </c>
      <c r="F10" s="19"/>
      <c r="G10" s="19">
        <f>SUM(G7,G8,G9)</f>
        <v>0</v>
      </c>
      <c r="H10" s="19">
        <f aca="true" t="shared" si="0" ref="H10:S10">SUM(H7,H8,H9)</f>
        <v>1038.46</v>
      </c>
      <c r="I10" s="18"/>
      <c r="J10" s="19">
        <f t="shared" si="0"/>
        <v>1038.464</v>
      </c>
      <c r="K10" s="19">
        <f t="shared" si="0"/>
        <v>0</v>
      </c>
      <c r="L10" s="19">
        <f t="shared" si="0"/>
        <v>1038.464</v>
      </c>
      <c r="M10" s="19">
        <f t="shared" si="0"/>
        <v>0.003999999999990678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128"/>
      <c r="C11" s="131"/>
      <c r="D11" s="8" t="s">
        <v>11</v>
      </c>
      <c r="E11" s="24">
        <v>84.8</v>
      </c>
      <c r="F11" s="23">
        <v>2.44</v>
      </c>
      <c r="G11" s="23"/>
      <c r="H11" s="23">
        <v>206.91</v>
      </c>
      <c r="I11" s="3"/>
      <c r="J11" s="2">
        <f>(E11*F11)</f>
        <v>206.91199999999998</v>
      </c>
      <c r="K11" s="2">
        <f>G11*E11</f>
        <v>0</v>
      </c>
      <c r="L11" s="22">
        <f>SUM(J11,K11)</f>
        <v>206.91199999999998</v>
      </c>
      <c r="M11" s="1">
        <f>J11-H11</f>
        <v>0.001999999999981128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128"/>
      <c r="C12" s="131"/>
      <c r="D12" s="8" t="s">
        <v>12</v>
      </c>
      <c r="E12" s="24">
        <v>1464.25</v>
      </c>
      <c r="F12" s="23">
        <v>2.44</v>
      </c>
      <c r="G12" s="23"/>
      <c r="H12" s="23">
        <v>3572.77</v>
      </c>
      <c r="I12" s="3"/>
      <c r="J12" s="2">
        <f>(E12*F12)</f>
        <v>3572.77</v>
      </c>
      <c r="K12" s="2">
        <f>G12*E12</f>
        <v>0</v>
      </c>
      <c r="L12" s="22">
        <f>SUM(J12,K12)</f>
        <v>3572.77</v>
      </c>
      <c r="M12" s="1">
        <f>J12-H12</f>
        <v>0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128"/>
      <c r="C13" s="131"/>
      <c r="D13" s="8" t="s">
        <v>13</v>
      </c>
      <c r="E13" s="24">
        <v>762.25</v>
      </c>
      <c r="F13" s="23">
        <v>2.44</v>
      </c>
      <c r="G13" s="23"/>
      <c r="H13" s="23">
        <v>1859.89</v>
      </c>
      <c r="I13" s="3"/>
      <c r="J13" s="2">
        <f>(E13*F13)</f>
        <v>1859.8899999999999</v>
      </c>
      <c r="K13" s="2">
        <f>G13*E13</f>
        <v>0</v>
      </c>
      <c r="L13" s="22">
        <f>SUM(J13,K13)</f>
        <v>1859.8899999999999</v>
      </c>
      <c r="M13" s="1">
        <f>J13-H13</f>
        <v>0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128"/>
      <c r="C14" s="131"/>
      <c r="D14" s="28" t="s">
        <v>38</v>
      </c>
      <c r="E14" s="19">
        <f>SUM(E11,E12,E13)</f>
        <v>2311.3</v>
      </c>
      <c r="F14" s="19"/>
      <c r="G14" s="19">
        <f>SUM(G11,G12,G13)</f>
        <v>0</v>
      </c>
      <c r="H14" s="19">
        <f aca="true" t="shared" si="1" ref="H14:S14">SUM(H11,H12,H13)</f>
        <v>5639.57</v>
      </c>
      <c r="I14" s="18"/>
      <c r="J14" s="19">
        <f t="shared" si="1"/>
        <v>5639.572</v>
      </c>
      <c r="K14" s="19">
        <f t="shared" si="1"/>
        <v>0</v>
      </c>
      <c r="L14" s="19">
        <f t="shared" si="1"/>
        <v>5639.572</v>
      </c>
      <c r="M14" s="19">
        <f t="shared" si="1"/>
        <v>0.001999999999981128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128"/>
      <c r="C15" s="131"/>
      <c r="D15" s="8" t="s">
        <v>14</v>
      </c>
      <c r="E15" s="24">
        <v>925.95</v>
      </c>
      <c r="F15" s="23">
        <v>2.44</v>
      </c>
      <c r="G15" s="23"/>
      <c r="H15" s="23">
        <v>2259.89</v>
      </c>
      <c r="I15" s="3"/>
      <c r="J15" s="2">
        <f>(E15*F15)</f>
        <v>2259.318</v>
      </c>
      <c r="K15" s="2">
        <f>G15*E15</f>
        <v>0</v>
      </c>
      <c r="L15" s="22">
        <f>SUM(J15,K15)</f>
        <v>2259.318</v>
      </c>
      <c r="M15" s="1">
        <f>J15-H15</f>
        <v>-0.5719999999996617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128"/>
      <c r="C16" s="131"/>
      <c r="D16" s="8" t="s">
        <v>15</v>
      </c>
      <c r="E16" s="24">
        <v>553.45</v>
      </c>
      <c r="F16" s="23">
        <v>2.44</v>
      </c>
      <c r="G16" s="23"/>
      <c r="H16" s="23">
        <v>1350.42</v>
      </c>
      <c r="I16" s="3"/>
      <c r="J16" s="2">
        <f>(E16*F16)</f>
        <v>1350.4180000000001</v>
      </c>
      <c r="K16" s="2">
        <f>G16*E16</f>
        <v>0</v>
      </c>
      <c r="L16" s="22">
        <f>SUM(J16,K16)</f>
        <v>1350.4180000000001</v>
      </c>
      <c r="M16" s="1">
        <f>J16-H16</f>
        <v>-0.0019999999999527063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128"/>
      <c r="C17" s="131"/>
      <c r="D17" s="8" t="s">
        <v>16</v>
      </c>
      <c r="E17" s="25">
        <v>492.7</v>
      </c>
      <c r="F17" s="23">
        <v>2.44</v>
      </c>
      <c r="G17" s="23"/>
      <c r="H17" s="23">
        <v>1202.19</v>
      </c>
      <c r="I17" s="3"/>
      <c r="J17" s="2">
        <f>(E17*F17)</f>
        <v>1202.1879999999999</v>
      </c>
      <c r="K17" s="2">
        <f>G17*E17</f>
        <v>0</v>
      </c>
      <c r="L17" s="22">
        <f>SUM(J17,K17)</f>
        <v>1202.1879999999999</v>
      </c>
      <c r="M17" s="1">
        <f>J17-H17</f>
        <v>-0.00200000000018008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128"/>
      <c r="C18" s="131"/>
      <c r="D18" s="28" t="s">
        <v>39</v>
      </c>
      <c r="E18" s="19">
        <f>SUM(E15,E16,E17)</f>
        <v>1972.1000000000001</v>
      </c>
      <c r="F18" s="19"/>
      <c r="G18" s="19">
        <f>SUM(G15,G16,G17)</f>
        <v>0</v>
      </c>
      <c r="H18" s="19">
        <f aca="true" t="shared" si="2" ref="H18:S18">SUM(H15,H16,H17)</f>
        <v>4812.5</v>
      </c>
      <c r="I18" s="18"/>
      <c r="J18" s="19">
        <f t="shared" si="2"/>
        <v>4811.924</v>
      </c>
      <c r="K18" s="19">
        <f t="shared" si="2"/>
        <v>0</v>
      </c>
      <c r="L18" s="19">
        <f t="shared" si="2"/>
        <v>4811.924</v>
      </c>
      <c r="M18" s="19">
        <f t="shared" si="2"/>
        <v>-0.5759999999997945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128"/>
      <c r="C19" s="131"/>
      <c r="D19" s="8" t="s">
        <v>17</v>
      </c>
      <c r="E19" s="24">
        <v>1960.7</v>
      </c>
      <c r="F19" s="23">
        <v>2.44</v>
      </c>
      <c r="G19" s="23"/>
      <c r="H19" s="23">
        <v>4784.11</v>
      </c>
      <c r="I19" s="3"/>
      <c r="J19" s="2">
        <f>(E19*F19)</f>
        <v>4784.108</v>
      </c>
      <c r="K19" s="2">
        <f>G19*E19</f>
        <v>0</v>
      </c>
      <c r="L19" s="22">
        <f>SUM(J19,K19)</f>
        <v>4784.108</v>
      </c>
      <c r="M19" s="1">
        <f>J19-H19</f>
        <v>-0.001999999999497959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128"/>
      <c r="C20" s="131"/>
      <c r="D20" s="8" t="s">
        <v>18</v>
      </c>
      <c r="E20" s="24">
        <v>2138.05</v>
      </c>
      <c r="F20" s="23">
        <v>2.44</v>
      </c>
      <c r="G20" s="23"/>
      <c r="H20" s="23">
        <v>5216.84</v>
      </c>
      <c r="I20" s="3"/>
      <c r="J20" s="2">
        <f>(E20*F20)</f>
        <v>5216.842000000001</v>
      </c>
      <c r="K20" s="2">
        <f>G20*E20</f>
        <v>0</v>
      </c>
      <c r="L20" s="22">
        <f>SUM(J20,K20)</f>
        <v>5216.842000000001</v>
      </c>
      <c r="M20" s="1">
        <f>J20-H20</f>
        <v>0.0020000000004074536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129"/>
      <c r="C21" s="132"/>
      <c r="D21" s="8" t="s">
        <v>19</v>
      </c>
      <c r="E21" s="25">
        <v>2234.1</v>
      </c>
      <c r="F21" s="23">
        <v>2.44</v>
      </c>
      <c r="G21" s="23"/>
      <c r="H21" s="23">
        <v>5451.2</v>
      </c>
      <c r="I21" s="3"/>
      <c r="J21" s="2">
        <f>(E21*F21)</f>
        <v>5451.204</v>
      </c>
      <c r="K21" s="2">
        <f>G21*E21</f>
        <v>0</v>
      </c>
      <c r="L21" s="22">
        <f>SUM(J21,K21)</f>
        <v>5451.204</v>
      </c>
      <c r="M21" s="1">
        <f>J21-H21</f>
        <v>0.0039999999999054126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6332.85</v>
      </c>
      <c r="F22" s="19"/>
      <c r="G22" s="19">
        <f>SUM(G19,G20,G21)</f>
        <v>0</v>
      </c>
      <c r="H22" s="19">
        <f aca="true" t="shared" si="3" ref="H22:S22">SUM(H19,H20,H21)</f>
        <v>15452.150000000001</v>
      </c>
      <c r="I22" s="18"/>
      <c r="J22" s="19">
        <f t="shared" si="3"/>
        <v>15452.154</v>
      </c>
      <c r="K22" s="19">
        <f t="shared" si="3"/>
        <v>0</v>
      </c>
      <c r="L22" s="19">
        <f t="shared" si="3"/>
        <v>15452.154</v>
      </c>
      <c r="M22" s="19">
        <f t="shared" si="3"/>
        <v>0.004000000000814907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11041.85</v>
      </c>
      <c r="F23" s="58"/>
      <c r="G23" s="58"/>
      <c r="H23" s="58">
        <f aca="true" t="shared" si="4" ref="H23:S23">SUM(H10+H14+H18+H22)</f>
        <v>26942.68</v>
      </c>
      <c r="I23" s="55"/>
      <c r="J23" s="58">
        <f t="shared" si="4"/>
        <v>26942.114</v>
      </c>
      <c r="K23" s="58">
        <f t="shared" si="4"/>
        <v>0</v>
      </c>
      <c r="L23" s="58">
        <f t="shared" si="4"/>
        <v>26942.114</v>
      </c>
      <c r="M23" s="58">
        <f t="shared" si="4"/>
        <v>-0.5659999999990077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SUM(E10+E14+E18+E22)+'2012'!E24</f>
        <v>16144.19</v>
      </c>
      <c r="F24" s="32"/>
      <c r="G24" s="32"/>
      <c r="H24" s="32">
        <f>SUM(H10+H14+H18+H22)+'2012'!H24</f>
        <v>39392.39</v>
      </c>
      <c r="I24" s="32"/>
      <c r="J24" s="32">
        <f>SUM(J10+J14+J18+J22)+'2012'!J24</f>
        <v>39391.8236</v>
      </c>
      <c r="K24" s="32">
        <f>SUM(K10+K14+K18+K22)+'2012'!K24</f>
        <v>0</v>
      </c>
      <c r="L24" s="32">
        <f>SUM(L10+L14+L18+L22)+'2012'!L24</f>
        <v>39391.8236</v>
      </c>
      <c r="M24" s="32">
        <f>SUM(M10+M14+M18+M22)+'2012'!M24</f>
        <v>-0.5663999999998168</v>
      </c>
      <c r="N24" s="32">
        <f>SUM(N10+N14+N18+N22)+'2012'!N24</f>
        <v>0</v>
      </c>
      <c r="O24" s="32">
        <f>SUM(O10+O14+O18+O22)+'2012'!O24</f>
        <v>0</v>
      </c>
      <c r="P24" s="32">
        <f>SUM(P10+P14+P18+P22)+'2012'!P24</f>
        <v>0</v>
      </c>
      <c r="Q24" s="32">
        <f>SUM(Q10+Q14+Q18+Q22)+'2012'!Q24</f>
        <v>0</v>
      </c>
      <c r="R24" s="32">
        <f>SUM(R10+R14+R18+R22)+'2012'!R24</f>
        <v>0</v>
      </c>
      <c r="S24" s="32">
        <f>SUM(S10+S14+S18+S22)+'2012'!S24</f>
        <v>0</v>
      </c>
      <c r="T24" s="32">
        <f>SUM(T10+T14+T18+T22)+'2012'!T24</f>
        <v>0</v>
      </c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/>
  <mergeCells count="21">
    <mergeCell ref="T2:T5"/>
    <mergeCell ref="R2:R5"/>
    <mergeCell ref="S2:S5"/>
    <mergeCell ref="L2:L5"/>
    <mergeCell ref="B7:B21"/>
    <mergeCell ref="C7:C21"/>
    <mergeCell ref="N2:N5"/>
    <mergeCell ref="O2:O5"/>
    <mergeCell ref="P2:P5"/>
    <mergeCell ref="A2:A5"/>
    <mergeCell ref="B2:B5"/>
    <mergeCell ref="C2:C5"/>
    <mergeCell ref="D2:E4"/>
    <mergeCell ref="M2:M5"/>
    <mergeCell ref="K2:K5"/>
    <mergeCell ref="C1:D1"/>
    <mergeCell ref="F2:F5"/>
    <mergeCell ref="H2:I4"/>
    <mergeCell ref="J2:J5"/>
    <mergeCell ref="G2:G5"/>
    <mergeCell ref="Q2:Q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107">
        <v>2014</v>
      </c>
      <c r="D1" s="108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109" t="s">
        <v>1</v>
      </c>
      <c r="B2" s="109" t="s">
        <v>2</v>
      </c>
      <c r="C2" s="118" t="s">
        <v>3</v>
      </c>
      <c r="D2" s="121" t="s">
        <v>4</v>
      </c>
      <c r="E2" s="122"/>
      <c r="F2" s="109" t="s">
        <v>35</v>
      </c>
      <c r="G2" s="109" t="s">
        <v>36</v>
      </c>
      <c r="H2" s="112" t="s">
        <v>32</v>
      </c>
      <c r="I2" s="113"/>
      <c r="J2" s="109" t="s">
        <v>31</v>
      </c>
      <c r="K2" s="109" t="s">
        <v>30</v>
      </c>
      <c r="L2" s="109" t="s">
        <v>5</v>
      </c>
      <c r="M2" s="109" t="s">
        <v>29</v>
      </c>
      <c r="N2" s="109" t="s">
        <v>28</v>
      </c>
      <c r="O2" s="109" t="s">
        <v>25</v>
      </c>
      <c r="P2" s="109" t="s">
        <v>26</v>
      </c>
      <c r="Q2" s="109" t="s">
        <v>22</v>
      </c>
      <c r="R2" s="109" t="s">
        <v>23</v>
      </c>
      <c r="S2" s="109" t="s">
        <v>24</v>
      </c>
      <c r="T2" s="109" t="s">
        <v>27</v>
      </c>
    </row>
    <row r="3" spans="1:20" s="10" customFormat="1" ht="12.75" customHeight="1">
      <c r="A3" s="110"/>
      <c r="B3" s="110"/>
      <c r="C3" s="119"/>
      <c r="D3" s="123"/>
      <c r="E3" s="124"/>
      <c r="F3" s="110"/>
      <c r="G3" s="110"/>
      <c r="H3" s="114"/>
      <c r="I3" s="11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0" customFormat="1" ht="12.75">
      <c r="A4" s="110"/>
      <c r="B4" s="110"/>
      <c r="C4" s="119"/>
      <c r="D4" s="125"/>
      <c r="E4" s="126"/>
      <c r="F4" s="110"/>
      <c r="G4" s="110"/>
      <c r="H4" s="116"/>
      <c r="I4" s="117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0" customFormat="1" ht="126" customHeight="1">
      <c r="A5" s="111"/>
      <c r="B5" s="111"/>
      <c r="C5" s="120"/>
      <c r="D5" s="26" t="s">
        <v>6</v>
      </c>
      <c r="E5" s="26" t="s">
        <v>7</v>
      </c>
      <c r="F5" s="111"/>
      <c r="G5" s="111"/>
      <c r="H5" s="27" t="s">
        <v>33</v>
      </c>
      <c r="I5" s="27" t="s">
        <v>34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127" t="s">
        <v>20</v>
      </c>
      <c r="C7" s="130" t="s">
        <v>21</v>
      </c>
      <c r="D7" s="8" t="s">
        <v>8</v>
      </c>
      <c r="E7" s="24">
        <v>2475.3</v>
      </c>
      <c r="F7" s="23">
        <v>2.44</v>
      </c>
      <c r="G7" s="23"/>
      <c r="H7" s="3">
        <v>6039.73</v>
      </c>
      <c r="I7" s="3"/>
      <c r="J7" s="2">
        <f>(E7*F7)</f>
        <v>6039.732</v>
      </c>
      <c r="K7" s="2">
        <f>G7*E7</f>
        <v>0</v>
      </c>
      <c r="L7" s="22">
        <f>SUM(J7,K7)</f>
        <v>6039.732</v>
      </c>
      <c r="M7" s="1">
        <f>J7-H7</f>
        <v>0.0020000000004074536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128"/>
      <c r="C8" s="131"/>
      <c r="D8" s="8" t="s">
        <v>9</v>
      </c>
      <c r="E8" s="25">
        <v>2310.4</v>
      </c>
      <c r="F8" s="23">
        <v>2.44</v>
      </c>
      <c r="G8" s="23"/>
      <c r="H8" s="3">
        <v>5637.38</v>
      </c>
      <c r="I8" s="3"/>
      <c r="J8" s="2">
        <f>(E8*F8)</f>
        <v>5637.376</v>
      </c>
      <c r="K8" s="2">
        <f>G8*E8</f>
        <v>0</v>
      </c>
      <c r="L8" s="22">
        <f>SUM(J8,K8)</f>
        <v>5637.376</v>
      </c>
      <c r="M8" s="1">
        <f>J8-H8</f>
        <v>-0.0039999999999054126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128"/>
      <c r="C9" s="131"/>
      <c r="D9" s="8" t="s">
        <v>10</v>
      </c>
      <c r="E9" s="25">
        <v>2486.8</v>
      </c>
      <c r="F9" s="23">
        <v>2.44</v>
      </c>
      <c r="G9" s="23"/>
      <c r="H9" s="3">
        <v>6067.8</v>
      </c>
      <c r="I9" s="3"/>
      <c r="J9" s="2">
        <f>(E9*F9)</f>
        <v>6067.792</v>
      </c>
      <c r="K9" s="2">
        <f>G9*E9</f>
        <v>0</v>
      </c>
      <c r="L9" s="22">
        <f>SUM(J9,K9)</f>
        <v>6067.792</v>
      </c>
      <c r="M9" s="1">
        <f>J9-H9</f>
        <v>-0.007999999999810825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128"/>
      <c r="C10" s="131"/>
      <c r="D10" s="28" t="s">
        <v>37</v>
      </c>
      <c r="E10" s="19">
        <f>SUM(E7,E8,E9)</f>
        <v>7272.500000000001</v>
      </c>
      <c r="F10" s="19"/>
      <c r="G10" s="19"/>
      <c r="H10" s="19">
        <f aca="true" t="shared" si="0" ref="H10:S10">SUM(H7,H8,H9)</f>
        <v>17744.91</v>
      </c>
      <c r="I10" s="18"/>
      <c r="J10" s="19">
        <f t="shared" si="0"/>
        <v>17744.9</v>
      </c>
      <c r="K10" s="19">
        <f t="shared" si="0"/>
        <v>0</v>
      </c>
      <c r="L10" s="19">
        <f t="shared" si="0"/>
        <v>17744.9</v>
      </c>
      <c r="M10" s="19">
        <f t="shared" si="0"/>
        <v>-0.009999999999308784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128"/>
      <c r="C11" s="131"/>
      <c r="D11" s="8" t="s">
        <v>11</v>
      </c>
      <c r="E11" s="24">
        <v>2260.3</v>
      </c>
      <c r="F11" s="23">
        <v>2.44</v>
      </c>
      <c r="G11" s="23"/>
      <c r="H11" s="3">
        <v>5515.13</v>
      </c>
      <c r="I11" s="3"/>
      <c r="J11" s="2">
        <f>(E11*F11)</f>
        <v>5515.1320000000005</v>
      </c>
      <c r="K11" s="2">
        <f>G11*E11</f>
        <v>0</v>
      </c>
      <c r="L11" s="22">
        <f>SUM(J11,K11)</f>
        <v>5515.1320000000005</v>
      </c>
      <c r="M11" s="1">
        <f>J11-H11</f>
        <v>0.0020000000004074536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128"/>
      <c r="C12" s="131"/>
      <c r="D12" s="8" t="s">
        <v>12</v>
      </c>
      <c r="E12" s="24">
        <v>2928.8</v>
      </c>
      <c r="F12" s="23">
        <v>2.44</v>
      </c>
      <c r="G12" s="23"/>
      <c r="H12" s="3">
        <v>7146.27</v>
      </c>
      <c r="I12" s="3"/>
      <c r="J12" s="2">
        <f>(E12*F12)</f>
        <v>7146.272</v>
      </c>
      <c r="K12" s="2">
        <f>G12*E12</f>
        <v>0</v>
      </c>
      <c r="L12" s="22">
        <f>SUM(J12,K12)</f>
        <v>7146.272</v>
      </c>
      <c r="M12" s="1">
        <f>J12-H12</f>
        <v>0.001999999999497959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128"/>
      <c r="C13" s="131"/>
      <c r="D13" s="8" t="s">
        <v>13</v>
      </c>
      <c r="E13" s="24">
        <v>1455.96</v>
      </c>
      <c r="F13" s="23">
        <v>2.44</v>
      </c>
      <c r="G13" s="23"/>
      <c r="H13" s="3">
        <v>3552.54</v>
      </c>
      <c r="I13" s="3"/>
      <c r="J13" s="2">
        <f>(E13*F13)</f>
        <v>3552.5424</v>
      </c>
      <c r="K13" s="2">
        <f>G13*E13</f>
        <v>0</v>
      </c>
      <c r="L13" s="22">
        <f>SUM(J13,K13)</f>
        <v>3552.5424</v>
      </c>
      <c r="M13" s="1">
        <f>J13-H13</f>
        <v>0.002399999999852298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128"/>
      <c r="C14" s="131"/>
      <c r="D14" s="28" t="s">
        <v>38</v>
      </c>
      <c r="E14" s="19">
        <f>SUM(E11,E12,E13)</f>
        <v>6645.06</v>
      </c>
      <c r="F14" s="19"/>
      <c r="G14" s="19"/>
      <c r="H14" s="19">
        <f aca="true" t="shared" si="1" ref="H14:S14">SUM(H11,H12,H13)</f>
        <v>16213.940000000002</v>
      </c>
      <c r="I14" s="18"/>
      <c r="J14" s="19">
        <f t="shared" si="1"/>
        <v>16213.9464</v>
      </c>
      <c r="K14" s="19">
        <f t="shared" si="1"/>
        <v>0</v>
      </c>
      <c r="L14" s="19">
        <f t="shared" si="1"/>
        <v>16213.9464</v>
      </c>
      <c r="M14" s="19">
        <f t="shared" si="1"/>
        <v>0.006399999999757711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128"/>
      <c r="C15" s="131"/>
      <c r="D15" s="8" t="s">
        <v>14</v>
      </c>
      <c r="E15" s="24">
        <v>781.14</v>
      </c>
      <c r="F15" s="23">
        <v>2.44</v>
      </c>
      <c r="G15" s="23"/>
      <c r="H15" s="3">
        <v>1905.98</v>
      </c>
      <c r="I15" s="3"/>
      <c r="J15" s="2">
        <f>(E15*F15)</f>
        <v>1905.9815999999998</v>
      </c>
      <c r="K15" s="2">
        <f>G15*E15</f>
        <v>0</v>
      </c>
      <c r="L15" s="22">
        <f>SUM(J15,K15)</f>
        <v>1905.9815999999998</v>
      </c>
      <c r="M15" s="1">
        <f>J15-H15</f>
        <v>0.0015999999998257408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128"/>
      <c r="C16" s="131"/>
      <c r="D16" s="8" t="s">
        <v>15</v>
      </c>
      <c r="E16" s="24">
        <v>1667.9</v>
      </c>
      <c r="F16" s="23">
        <v>2.44</v>
      </c>
      <c r="G16" s="23"/>
      <c r="H16" s="3">
        <v>4069.67</v>
      </c>
      <c r="I16" s="3"/>
      <c r="J16" s="2">
        <f>(E16*F16)</f>
        <v>4069.676</v>
      </c>
      <c r="K16" s="2">
        <f>G16*E16</f>
        <v>0</v>
      </c>
      <c r="L16" s="22">
        <f>SUM(J16,K16)</f>
        <v>4069.676</v>
      </c>
      <c r="M16" s="1">
        <f>J16-H16</f>
        <v>0.005999999999858119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128"/>
      <c r="C17" s="131"/>
      <c r="D17" s="8" t="s">
        <v>16</v>
      </c>
      <c r="E17" s="25">
        <v>1526.15</v>
      </c>
      <c r="F17" s="23">
        <v>2.44</v>
      </c>
      <c r="G17" s="23"/>
      <c r="H17" s="3">
        <v>3723.8</v>
      </c>
      <c r="I17" s="3"/>
      <c r="J17" s="2">
        <f>(E17*F17)</f>
        <v>3723.806</v>
      </c>
      <c r="K17" s="2">
        <f>G17*E17</f>
        <v>0</v>
      </c>
      <c r="L17" s="22">
        <f>SUM(J17,K17)</f>
        <v>3723.806</v>
      </c>
      <c r="M17" s="1">
        <f>J17-H17</f>
        <v>0.005999999999858119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128"/>
      <c r="C18" s="131"/>
      <c r="D18" s="28" t="s">
        <v>39</v>
      </c>
      <c r="E18" s="19">
        <f>SUM(E15,E16,E17)</f>
        <v>3975.19</v>
      </c>
      <c r="F18" s="19"/>
      <c r="G18" s="19"/>
      <c r="H18" s="19">
        <f aca="true" t="shared" si="2" ref="H18:S18">SUM(H15,H16,H17)</f>
        <v>9699.45</v>
      </c>
      <c r="I18" s="18"/>
      <c r="J18" s="19">
        <f t="shared" si="2"/>
        <v>9699.4636</v>
      </c>
      <c r="K18" s="19">
        <f t="shared" si="2"/>
        <v>0</v>
      </c>
      <c r="L18" s="19">
        <f t="shared" si="2"/>
        <v>9699.4636</v>
      </c>
      <c r="M18" s="19">
        <f t="shared" si="2"/>
        <v>0.013599999999541978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128"/>
      <c r="C19" s="131"/>
      <c r="D19" s="8" t="s">
        <v>17</v>
      </c>
      <c r="E19" s="24">
        <v>1531.1</v>
      </c>
      <c r="F19" s="23">
        <v>2.44</v>
      </c>
      <c r="G19" s="23"/>
      <c r="H19" s="3">
        <v>3735.88</v>
      </c>
      <c r="I19" s="3"/>
      <c r="J19" s="2">
        <f>(E19*F19)</f>
        <v>3735.8839999999996</v>
      </c>
      <c r="K19" s="2">
        <f>G19*E19</f>
        <v>0</v>
      </c>
      <c r="L19" s="22">
        <f>SUM(J19,K19)</f>
        <v>3735.8839999999996</v>
      </c>
      <c r="M19" s="1">
        <f>J19-H19</f>
        <v>0.003999999999450665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128"/>
      <c r="C20" s="131"/>
      <c r="D20" s="8" t="s">
        <v>18</v>
      </c>
      <c r="E20" s="24">
        <v>994.95</v>
      </c>
      <c r="F20" s="23">
        <v>2.44</v>
      </c>
      <c r="G20" s="23"/>
      <c r="H20" s="3">
        <v>2427.68</v>
      </c>
      <c r="I20" s="3"/>
      <c r="J20" s="2">
        <f>(E20*F20)</f>
        <v>2427.678</v>
      </c>
      <c r="K20" s="2">
        <f>G20*E20</f>
        <v>0</v>
      </c>
      <c r="L20" s="22">
        <f>SUM(J20,K20)</f>
        <v>2427.678</v>
      </c>
      <c r="M20" s="1">
        <f>J20-H20</f>
        <v>-0.0019999999999527063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129"/>
      <c r="C21" s="132"/>
      <c r="D21" s="8" t="s">
        <v>19</v>
      </c>
      <c r="E21" s="25">
        <v>1302.02</v>
      </c>
      <c r="F21" s="23">
        <v>2.44</v>
      </c>
      <c r="G21" s="23"/>
      <c r="H21" s="3">
        <v>3176.93</v>
      </c>
      <c r="I21" s="3"/>
      <c r="J21" s="2">
        <f>(E21*F21)</f>
        <v>3176.9287999999997</v>
      </c>
      <c r="K21" s="2">
        <f>G21*E21</f>
        <v>0</v>
      </c>
      <c r="L21" s="22">
        <f>SUM(J21,K21)</f>
        <v>3176.9287999999997</v>
      </c>
      <c r="M21" s="1">
        <f>J21-H21</f>
        <v>-0.0012000000001535227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3828.07</v>
      </c>
      <c r="F22" s="19"/>
      <c r="G22" s="19"/>
      <c r="H22" s="19">
        <f aca="true" t="shared" si="3" ref="H22:S22">SUM(H19,H20,H21)</f>
        <v>9340.49</v>
      </c>
      <c r="I22" s="18"/>
      <c r="J22" s="19">
        <f t="shared" si="3"/>
        <v>9340.4908</v>
      </c>
      <c r="K22" s="19">
        <f t="shared" si="3"/>
        <v>0</v>
      </c>
      <c r="L22" s="19">
        <f t="shared" si="3"/>
        <v>9340.4908</v>
      </c>
      <c r="M22" s="19">
        <f t="shared" si="3"/>
        <v>0.0007999999993444362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21720.82</v>
      </c>
      <c r="F23" s="58"/>
      <c r="G23" s="58"/>
      <c r="H23" s="58">
        <f aca="true" t="shared" si="4" ref="H23:S23">SUM(H10+H14+H18+H22)</f>
        <v>52998.79</v>
      </c>
      <c r="I23" s="55"/>
      <c r="J23" s="58">
        <f t="shared" si="4"/>
        <v>52998.8008</v>
      </c>
      <c r="K23" s="58">
        <f t="shared" si="4"/>
        <v>0</v>
      </c>
      <c r="L23" s="58">
        <f t="shared" si="4"/>
        <v>52998.8008</v>
      </c>
      <c r="M23" s="58">
        <f t="shared" si="4"/>
        <v>0.010799999999335341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SUM(E10+E14+E18+E22)+'2013'!E24</f>
        <v>37865.01</v>
      </c>
      <c r="F24" s="32"/>
      <c r="G24" s="32"/>
      <c r="H24" s="32">
        <f>SUM(H10+H14+H18+H22)+'2013'!H24</f>
        <v>92391.18</v>
      </c>
      <c r="I24" s="32"/>
      <c r="J24" s="32">
        <f>SUM(J10+J14+J18+J22)+'2013'!J24</f>
        <v>92390.6244</v>
      </c>
      <c r="K24" s="32">
        <f>SUM(K10+K14+K18+K22)+'2013'!K24</f>
        <v>0</v>
      </c>
      <c r="L24" s="32">
        <f>SUM(L10+L14+L18+L22)+'2013'!L24</f>
        <v>92390.6244</v>
      </c>
      <c r="M24" s="32">
        <f>SUM(M10+M14+M18+M22)+'2013'!M24</f>
        <v>-0.5556000000004815</v>
      </c>
      <c r="N24" s="32">
        <f>SUM(N10+N14+N18+N22)+'2013'!N24</f>
        <v>0</v>
      </c>
      <c r="O24" s="32">
        <f>SUM(O10+O14+O18+O22)+'2013'!O24</f>
        <v>0</v>
      </c>
      <c r="P24" s="32">
        <f>SUM(P10+P14+P18+P22)+'2013'!P24</f>
        <v>0</v>
      </c>
      <c r="Q24" s="32">
        <f>SUM(Q10+Q14+Q18+Q22)+'2013'!Q24</f>
        <v>0</v>
      </c>
      <c r="R24" s="32">
        <f>SUM(R10+R14+R18+R22)+'2013'!R24</f>
        <v>0</v>
      </c>
      <c r="S24" s="32">
        <f>SUM(S10+S14+S18+S22)+'2013'!S24</f>
        <v>0</v>
      </c>
      <c r="T24" s="3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/>
  <mergeCells count="21">
    <mergeCell ref="T2:T5"/>
    <mergeCell ref="R2:R5"/>
    <mergeCell ref="S2:S5"/>
    <mergeCell ref="L2:L5"/>
    <mergeCell ref="B7:B21"/>
    <mergeCell ref="C7:C21"/>
    <mergeCell ref="N2:N5"/>
    <mergeCell ref="O2:O5"/>
    <mergeCell ref="P2:P5"/>
    <mergeCell ref="A2:A5"/>
    <mergeCell ref="B2:B5"/>
    <mergeCell ref="C2:C5"/>
    <mergeCell ref="D2:E4"/>
    <mergeCell ref="M2:M5"/>
    <mergeCell ref="K2:K5"/>
    <mergeCell ref="C1:D1"/>
    <mergeCell ref="F2:F5"/>
    <mergeCell ref="H2:I4"/>
    <mergeCell ref="J2:J5"/>
    <mergeCell ref="G2:G5"/>
    <mergeCell ref="Q2:Q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E19" sqref="E19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107">
        <v>2015</v>
      </c>
      <c r="D1" s="108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109" t="s">
        <v>1</v>
      </c>
      <c r="B2" s="109" t="s">
        <v>2</v>
      </c>
      <c r="C2" s="118" t="s">
        <v>3</v>
      </c>
      <c r="D2" s="121" t="s">
        <v>4</v>
      </c>
      <c r="E2" s="122"/>
      <c r="F2" s="109" t="s">
        <v>35</v>
      </c>
      <c r="G2" s="109" t="s">
        <v>36</v>
      </c>
      <c r="H2" s="112" t="s">
        <v>32</v>
      </c>
      <c r="I2" s="113"/>
      <c r="J2" s="109" t="s">
        <v>31</v>
      </c>
      <c r="K2" s="109" t="s">
        <v>30</v>
      </c>
      <c r="L2" s="109" t="s">
        <v>5</v>
      </c>
      <c r="M2" s="109" t="s">
        <v>29</v>
      </c>
      <c r="N2" s="109" t="s">
        <v>28</v>
      </c>
      <c r="O2" s="109" t="s">
        <v>25</v>
      </c>
      <c r="P2" s="109" t="s">
        <v>26</v>
      </c>
      <c r="Q2" s="109" t="s">
        <v>22</v>
      </c>
      <c r="R2" s="109" t="s">
        <v>23</v>
      </c>
      <c r="S2" s="109" t="s">
        <v>24</v>
      </c>
      <c r="T2" s="109" t="s">
        <v>27</v>
      </c>
    </row>
    <row r="3" spans="1:20" s="10" customFormat="1" ht="12.75" customHeight="1">
      <c r="A3" s="110"/>
      <c r="B3" s="110"/>
      <c r="C3" s="119"/>
      <c r="D3" s="123"/>
      <c r="E3" s="124"/>
      <c r="F3" s="110"/>
      <c r="G3" s="110"/>
      <c r="H3" s="114"/>
      <c r="I3" s="11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0" customFormat="1" ht="12.75">
      <c r="A4" s="110"/>
      <c r="B4" s="110"/>
      <c r="C4" s="119"/>
      <c r="D4" s="125"/>
      <c r="E4" s="126"/>
      <c r="F4" s="110"/>
      <c r="G4" s="110"/>
      <c r="H4" s="116"/>
      <c r="I4" s="117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0" customFormat="1" ht="126" customHeight="1">
      <c r="A5" s="111"/>
      <c r="B5" s="111"/>
      <c r="C5" s="120"/>
      <c r="D5" s="26" t="s">
        <v>6</v>
      </c>
      <c r="E5" s="26" t="s">
        <v>7</v>
      </c>
      <c r="F5" s="111"/>
      <c r="G5" s="111"/>
      <c r="H5" s="27" t="s">
        <v>33</v>
      </c>
      <c r="I5" s="27" t="s">
        <v>34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127" t="s">
        <v>20</v>
      </c>
      <c r="C7" s="130" t="s">
        <v>21</v>
      </c>
      <c r="D7" s="8" t="s">
        <v>8</v>
      </c>
      <c r="E7" s="24">
        <v>777.35</v>
      </c>
      <c r="F7" s="23">
        <v>2.44</v>
      </c>
      <c r="G7" s="23"/>
      <c r="H7" s="3">
        <v>1896.73</v>
      </c>
      <c r="I7" s="3"/>
      <c r="J7" s="2">
        <f>(E7*F7)</f>
        <v>1896.734</v>
      </c>
      <c r="K7" s="2">
        <f>G7*E7</f>
        <v>0</v>
      </c>
      <c r="L7" s="22">
        <f>SUM(J7,K7)</f>
        <v>1896.734</v>
      </c>
      <c r="M7" s="1">
        <f>J7-H7</f>
        <v>0.0039999999999054126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128"/>
      <c r="C8" s="131"/>
      <c r="D8" s="8" t="s">
        <v>9</v>
      </c>
      <c r="E8" s="25">
        <v>974.6</v>
      </c>
      <c r="F8" s="23">
        <v>2.44</v>
      </c>
      <c r="G8" s="23"/>
      <c r="H8" s="3">
        <v>2378.02</v>
      </c>
      <c r="I8" s="3"/>
      <c r="J8" s="2">
        <f>(E8*F8)</f>
        <v>2378.024</v>
      </c>
      <c r="K8" s="2">
        <f>G8*E8</f>
        <v>0</v>
      </c>
      <c r="L8" s="22">
        <f>SUM(J8,K8)</f>
        <v>2378.024</v>
      </c>
      <c r="M8" s="1">
        <f>J8-H8</f>
        <v>0.0039999999999054126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128"/>
      <c r="C9" s="131"/>
      <c r="D9" s="8" t="s">
        <v>10</v>
      </c>
      <c r="E9" s="25">
        <v>1401</v>
      </c>
      <c r="F9" s="23">
        <v>2.44</v>
      </c>
      <c r="G9" s="23"/>
      <c r="H9" s="3">
        <v>3418.44</v>
      </c>
      <c r="I9" s="3"/>
      <c r="J9" s="2">
        <f>(E9*F9)</f>
        <v>3418.44</v>
      </c>
      <c r="K9" s="2">
        <f>G9*E9</f>
        <v>0</v>
      </c>
      <c r="L9" s="22">
        <f>SUM(J9,K9)</f>
        <v>3418.44</v>
      </c>
      <c r="M9" s="1">
        <f>J9-H9</f>
        <v>0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128"/>
      <c r="C10" s="131"/>
      <c r="D10" s="28" t="s">
        <v>37</v>
      </c>
      <c r="E10" s="19">
        <f>SUM(E7,E8,E9)</f>
        <v>3152.95</v>
      </c>
      <c r="F10" s="19"/>
      <c r="G10" s="19"/>
      <c r="H10" s="19">
        <f aca="true" t="shared" si="0" ref="H10:S10">SUM(H7,H8,H9)</f>
        <v>7693.1900000000005</v>
      </c>
      <c r="I10" s="18"/>
      <c r="J10" s="19">
        <f t="shared" si="0"/>
        <v>7693.198</v>
      </c>
      <c r="K10" s="19">
        <f t="shared" si="0"/>
        <v>0</v>
      </c>
      <c r="L10" s="19">
        <f t="shared" si="0"/>
        <v>7693.198</v>
      </c>
      <c r="M10" s="19">
        <f t="shared" si="0"/>
        <v>0.007999999999810825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128"/>
      <c r="C11" s="131"/>
      <c r="D11" s="8" t="s">
        <v>11</v>
      </c>
      <c r="E11" s="24">
        <v>1436.65</v>
      </c>
      <c r="F11" s="23">
        <v>2.44</v>
      </c>
      <c r="G11" s="23"/>
      <c r="H11" s="3">
        <v>3505.43</v>
      </c>
      <c r="I11" s="3"/>
      <c r="J11" s="2">
        <f>(E11*F11)</f>
        <v>3505.426</v>
      </c>
      <c r="K11" s="2">
        <f>G11*E11</f>
        <v>0</v>
      </c>
      <c r="L11" s="22">
        <f>SUM(J11,K11)</f>
        <v>3505.426</v>
      </c>
      <c r="M11" s="1">
        <f>J11-H11</f>
        <v>-0.0039999999999054126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128"/>
      <c r="C12" s="131"/>
      <c r="D12" s="8" t="s">
        <v>12</v>
      </c>
      <c r="E12" s="24">
        <v>2399.1</v>
      </c>
      <c r="F12" s="23">
        <v>2.44</v>
      </c>
      <c r="G12" s="23"/>
      <c r="H12" s="3">
        <v>5853.8</v>
      </c>
      <c r="I12" s="3"/>
      <c r="J12" s="2">
        <f>(E12*F12)</f>
        <v>5853.804</v>
      </c>
      <c r="K12" s="2">
        <f>G12*E12</f>
        <v>0</v>
      </c>
      <c r="L12" s="22">
        <f>SUM(J12,K12)</f>
        <v>5853.804</v>
      </c>
      <c r="M12" s="1">
        <f>J12-H12</f>
        <v>0.0039999999999054126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128"/>
      <c r="C13" s="131"/>
      <c r="D13" s="8" t="s">
        <v>13</v>
      </c>
      <c r="E13" s="24">
        <v>1534.45</v>
      </c>
      <c r="F13" s="23">
        <v>2.44</v>
      </c>
      <c r="G13" s="23"/>
      <c r="H13" s="3">
        <v>3744.06</v>
      </c>
      <c r="I13" s="3"/>
      <c r="J13" s="2">
        <f>(E13*F13)</f>
        <v>3744.058</v>
      </c>
      <c r="K13" s="2">
        <f>G13*E13</f>
        <v>0</v>
      </c>
      <c r="L13" s="22">
        <f>SUM(J13,K13)</f>
        <v>3744.058</v>
      </c>
      <c r="M13" s="1">
        <f>J13-H13</f>
        <v>-0.0019999999999527063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128"/>
      <c r="C14" s="131"/>
      <c r="D14" s="28" t="s">
        <v>38</v>
      </c>
      <c r="E14" s="19">
        <f>SUM(E11,E12,E13)</f>
        <v>5370.2</v>
      </c>
      <c r="F14" s="19"/>
      <c r="G14" s="19"/>
      <c r="H14" s="19">
        <f aca="true" t="shared" si="1" ref="H14:S14">SUM(H11,H12,H13)</f>
        <v>13103.289999999999</v>
      </c>
      <c r="I14" s="18"/>
      <c r="J14" s="19">
        <f t="shared" si="1"/>
        <v>13103.288</v>
      </c>
      <c r="K14" s="19">
        <f t="shared" si="1"/>
        <v>0</v>
      </c>
      <c r="L14" s="19">
        <f t="shared" si="1"/>
        <v>13103.288</v>
      </c>
      <c r="M14" s="19">
        <f t="shared" si="1"/>
        <v>-0.0019999999999527063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128"/>
      <c r="C15" s="131"/>
      <c r="D15" s="8" t="s">
        <v>14</v>
      </c>
      <c r="E15" s="24">
        <v>956</v>
      </c>
      <c r="F15" s="23">
        <v>2.44</v>
      </c>
      <c r="G15" s="23"/>
      <c r="H15" s="3">
        <v>2332.64</v>
      </c>
      <c r="I15" s="3"/>
      <c r="J15" s="2">
        <f>(E15*F15)</f>
        <v>2332.64</v>
      </c>
      <c r="K15" s="2">
        <f>G15*E15</f>
        <v>0</v>
      </c>
      <c r="L15" s="22">
        <f>SUM(J15,K15)</f>
        <v>2332.64</v>
      </c>
      <c r="M15" s="1">
        <f>J15-H15</f>
        <v>0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128"/>
      <c r="C16" s="131"/>
      <c r="D16" s="8" t="s">
        <v>15</v>
      </c>
      <c r="E16" s="24">
        <v>1728.41</v>
      </c>
      <c r="F16" s="23">
        <v>2.44</v>
      </c>
      <c r="G16" s="23"/>
      <c r="H16" s="3">
        <v>4217.32</v>
      </c>
      <c r="I16" s="3"/>
      <c r="J16" s="2">
        <f>(E16*F16)</f>
        <v>4217.3204000000005</v>
      </c>
      <c r="K16" s="2">
        <f>G16*E16</f>
        <v>0</v>
      </c>
      <c r="L16" s="22">
        <f>SUM(J16,K16)</f>
        <v>4217.3204000000005</v>
      </c>
      <c r="M16" s="1">
        <f>J16-H16</f>
        <v>0.0004000000008090865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128"/>
      <c r="C17" s="131"/>
      <c r="D17" s="8" t="s">
        <v>16</v>
      </c>
      <c r="E17" s="25">
        <v>1824.45</v>
      </c>
      <c r="F17" s="23">
        <v>2.44</v>
      </c>
      <c r="G17" s="23"/>
      <c r="H17" s="3">
        <v>4451.65</v>
      </c>
      <c r="I17" s="3"/>
      <c r="J17" s="2">
        <f>(E17*F17)</f>
        <v>4451.658</v>
      </c>
      <c r="K17" s="2">
        <f>G17*E17</f>
        <v>0</v>
      </c>
      <c r="L17" s="22">
        <f>SUM(J17,K17)</f>
        <v>4451.658</v>
      </c>
      <c r="M17" s="1">
        <f>J17-H17</f>
        <v>0.00800000000072032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128"/>
      <c r="C18" s="131"/>
      <c r="D18" s="28" t="s">
        <v>39</v>
      </c>
      <c r="E18" s="19">
        <f>SUM(E15,E16,E17)</f>
        <v>4508.86</v>
      </c>
      <c r="F18" s="19"/>
      <c r="G18" s="19"/>
      <c r="H18" s="19">
        <f aca="true" t="shared" si="2" ref="H18:S18">SUM(H15,H16,H17)</f>
        <v>11001.609999999999</v>
      </c>
      <c r="I18" s="18"/>
      <c r="J18" s="19">
        <f t="shared" si="2"/>
        <v>11001.6184</v>
      </c>
      <c r="K18" s="19">
        <f t="shared" si="2"/>
        <v>0</v>
      </c>
      <c r="L18" s="19">
        <f t="shared" si="2"/>
        <v>11001.6184</v>
      </c>
      <c r="M18" s="19">
        <f t="shared" si="2"/>
        <v>0.008400000001529406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128"/>
      <c r="C19" s="131"/>
      <c r="D19" s="8" t="s">
        <v>17</v>
      </c>
      <c r="E19" s="24">
        <v>1325.5</v>
      </c>
      <c r="F19" s="23">
        <v>2.44</v>
      </c>
      <c r="G19" s="23"/>
      <c r="H19" s="3">
        <v>3234.22</v>
      </c>
      <c r="I19" s="3"/>
      <c r="J19" s="2">
        <f>(E19*F19)</f>
        <v>3234.22</v>
      </c>
      <c r="K19" s="2">
        <f>G19*E19</f>
        <v>0</v>
      </c>
      <c r="L19" s="22">
        <f>SUM(J19,K19)</f>
        <v>3234.22</v>
      </c>
      <c r="M19" s="1">
        <f>J19-H19</f>
        <v>0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128"/>
      <c r="C20" s="131"/>
      <c r="D20" s="8" t="s">
        <v>18</v>
      </c>
      <c r="E20" s="24">
        <v>1892.6</v>
      </c>
      <c r="F20" s="23">
        <v>2.44</v>
      </c>
      <c r="G20" s="23"/>
      <c r="H20" s="3">
        <v>4617.95</v>
      </c>
      <c r="I20" s="3"/>
      <c r="J20" s="2">
        <f>(E20*F20)</f>
        <v>4617.9439999999995</v>
      </c>
      <c r="K20" s="2">
        <f>G20*E20</f>
        <v>0</v>
      </c>
      <c r="L20" s="22">
        <f>SUM(J20,K20)</f>
        <v>4617.9439999999995</v>
      </c>
      <c r="M20" s="1">
        <f>J20-H20</f>
        <v>-0.006000000000312866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129"/>
      <c r="C21" s="132"/>
      <c r="D21" s="8" t="s">
        <v>19</v>
      </c>
      <c r="E21" s="25">
        <v>2570.8</v>
      </c>
      <c r="F21" s="23">
        <v>2.44</v>
      </c>
      <c r="G21" s="23"/>
      <c r="H21" s="3">
        <v>6272.75</v>
      </c>
      <c r="I21" s="3"/>
      <c r="J21" s="2">
        <f>(E21*F21)</f>
        <v>6272.752</v>
      </c>
      <c r="K21" s="2">
        <f>G21*E21</f>
        <v>0</v>
      </c>
      <c r="L21" s="22">
        <f>SUM(J21,K21)</f>
        <v>6272.752</v>
      </c>
      <c r="M21" s="1">
        <f>J21-H21</f>
        <v>0.0020000000004074536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5788.9</v>
      </c>
      <c r="F22" s="19"/>
      <c r="G22" s="19"/>
      <c r="H22" s="19">
        <f aca="true" t="shared" si="3" ref="H22:S22">SUM(H19,H20,H21)</f>
        <v>14124.92</v>
      </c>
      <c r="I22" s="18"/>
      <c r="J22" s="19">
        <f t="shared" si="3"/>
        <v>14124.916</v>
      </c>
      <c r="K22" s="19">
        <f t="shared" si="3"/>
        <v>0</v>
      </c>
      <c r="L22" s="19">
        <f t="shared" si="3"/>
        <v>14124.916</v>
      </c>
      <c r="M22" s="19">
        <f t="shared" si="3"/>
        <v>-0.0039999999999054126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18820.909999999996</v>
      </c>
      <c r="F23" s="58"/>
      <c r="G23" s="58"/>
      <c r="H23" s="58">
        <f aca="true" t="shared" si="4" ref="H23:S23">SUM(H10+H14+H18+H22)</f>
        <v>45923.009999999995</v>
      </c>
      <c r="I23" s="55"/>
      <c r="J23" s="58">
        <f t="shared" si="4"/>
        <v>45923.0204</v>
      </c>
      <c r="K23" s="58">
        <f t="shared" si="4"/>
        <v>0</v>
      </c>
      <c r="L23" s="58">
        <f t="shared" si="4"/>
        <v>45923.0204</v>
      </c>
      <c r="M23" s="58">
        <f t="shared" si="4"/>
        <v>0.010400000001482113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SUM(E10+E14+E18+E22)+'2014'!E24</f>
        <v>56685.92</v>
      </c>
      <c r="F24" s="32"/>
      <c r="G24" s="32"/>
      <c r="H24" s="32">
        <f>SUM(H10+H14+H18+H22)+'2014'!H24</f>
        <v>138314.19</v>
      </c>
      <c r="I24" s="32"/>
      <c r="J24" s="32">
        <f>SUM(J10+J14+J18+J22)+'2014'!J24</f>
        <v>138313.6448</v>
      </c>
      <c r="K24" s="32">
        <f>SUM(K10+K14+K18+K22)+'2014'!K24</f>
        <v>0</v>
      </c>
      <c r="L24" s="32">
        <f>SUM(L10+L14+L18+L22)+'2014'!L24</f>
        <v>138313.6448</v>
      </c>
      <c r="M24" s="32">
        <f>SUM(M10+M14+M18+M22)+'2014'!M24</f>
        <v>-0.5451999999989994</v>
      </c>
      <c r="N24" s="32">
        <f>SUM(N10+N14+N18+N22)+'2014'!N24</f>
        <v>0</v>
      </c>
      <c r="O24" s="32">
        <f>SUM(O10+O14+O18+O22)+'2014'!O24</f>
        <v>0</v>
      </c>
      <c r="P24" s="32">
        <f>SUM(P10+P14+P18+P22)+'2014'!P24</f>
        <v>0</v>
      </c>
      <c r="Q24" s="32">
        <f>SUM(Q10+Q14+Q18+Q22)+'2014'!Q24</f>
        <v>0</v>
      </c>
      <c r="R24" s="32">
        <f>SUM(R10+R14+R18+R22)+'2014'!R24</f>
        <v>0</v>
      </c>
      <c r="S24" s="32">
        <f>SUM(S10+S14+S18+S22)+'2014'!S24</f>
        <v>0</v>
      </c>
      <c r="T24" s="3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/>
  <mergeCells count="21">
    <mergeCell ref="T2:T5"/>
    <mergeCell ref="R2:R5"/>
    <mergeCell ref="S2:S5"/>
    <mergeCell ref="L2:L5"/>
    <mergeCell ref="B7:B21"/>
    <mergeCell ref="C7:C21"/>
    <mergeCell ref="N2:N5"/>
    <mergeCell ref="O2:O5"/>
    <mergeCell ref="P2:P5"/>
    <mergeCell ref="A2:A5"/>
    <mergeCell ref="B2:B5"/>
    <mergeCell ref="C2:C5"/>
    <mergeCell ref="D2:E4"/>
    <mergeCell ref="M2:M5"/>
    <mergeCell ref="K2:K5"/>
    <mergeCell ref="C1:D1"/>
    <mergeCell ref="F2:F5"/>
    <mergeCell ref="H2:I4"/>
    <mergeCell ref="J2:J5"/>
    <mergeCell ref="G2:G5"/>
    <mergeCell ref="Q2:Q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5.28125" style="0" customWidth="1"/>
    <col min="9" max="9" width="10.00390625" style="0" customWidth="1"/>
    <col min="10" max="10" width="15.140625" style="0" customWidth="1"/>
    <col min="11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107">
        <v>2016</v>
      </c>
      <c r="D1" s="108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109" t="s">
        <v>1</v>
      </c>
      <c r="B2" s="109" t="s">
        <v>2</v>
      </c>
      <c r="C2" s="118" t="s">
        <v>3</v>
      </c>
      <c r="D2" s="121" t="s">
        <v>4</v>
      </c>
      <c r="E2" s="122"/>
      <c r="F2" s="109" t="s">
        <v>35</v>
      </c>
      <c r="G2" s="109" t="s">
        <v>36</v>
      </c>
      <c r="H2" s="112" t="s">
        <v>32</v>
      </c>
      <c r="I2" s="113"/>
      <c r="J2" s="109" t="s">
        <v>31</v>
      </c>
      <c r="K2" s="109" t="s">
        <v>30</v>
      </c>
      <c r="L2" s="109" t="s">
        <v>5</v>
      </c>
      <c r="M2" s="109" t="s">
        <v>29</v>
      </c>
      <c r="N2" s="109" t="s">
        <v>28</v>
      </c>
      <c r="O2" s="109" t="s">
        <v>25</v>
      </c>
      <c r="P2" s="109" t="s">
        <v>26</v>
      </c>
      <c r="Q2" s="109" t="s">
        <v>22</v>
      </c>
      <c r="R2" s="109" t="s">
        <v>23</v>
      </c>
      <c r="S2" s="109" t="s">
        <v>24</v>
      </c>
      <c r="T2" s="109" t="s">
        <v>27</v>
      </c>
    </row>
    <row r="3" spans="1:20" s="10" customFormat="1" ht="12.75" customHeight="1">
      <c r="A3" s="110"/>
      <c r="B3" s="110"/>
      <c r="C3" s="119"/>
      <c r="D3" s="123"/>
      <c r="E3" s="124"/>
      <c r="F3" s="110"/>
      <c r="G3" s="110"/>
      <c r="H3" s="114"/>
      <c r="I3" s="115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0" customFormat="1" ht="12.75">
      <c r="A4" s="110"/>
      <c r="B4" s="110"/>
      <c r="C4" s="119"/>
      <c r="D4" s="125"/>
      <c r="E4" s="126"/>
      <c r="F4" s="110"/>
      <c r="G4" s="110"/>
      <c r="H4" s="116"/>
      <c r="I4" s="117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0" customFormat="1" ht="126" customHeight="1">
      <c r="A5" s="111"/>
      <c r="B5" s="111"/>
      <c r="C5" s="120"/>
      <c r="D5" s="26" t="s">
        <v>6</v>
      </c>
      <c r="E5" s="26" t="s">
        <v>7</v>
      </c>
      <c r="F5" s="111"/>
      <c r="G5" s="111"/>
      <c r="H5" s="27" t="s">
        <v>33</v>
      </c>
      <c r="I5" s="27" t="s">
        <v>34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127" t="s">
        <v>20</v>
      </c>
      <c r="C7" s="130" t="s">
        <v>21</v>
      </c>
      <c r="D7" s="8" t="s">
        <v>8</v>
      </c>
      <c r="E7" s="24">
        <v>3310.95</v>
      </c>
      <c r="F7" s="23">
        <v>2.44</v>
      </c>
      <c r="G7" s="23"/>
      <c r="H7" s="3">
        <v>8078.72</v>
      </c>
      <c r="I7" s="3"/>
      <c r="J7" s="2">
        <f>(E7*F7)</f>
        <v>8078.717999999999</v>
      </c>
      <c r="K7" s="2">
        <f>G7*E7</f>
        <v>0</v>
      </c>
      <c r="L7" s="22">
        <f>SUM(J7,K7)</f>
        <v>8078.717999999999</v>
      </c>
      <c r="M7" s="1">
        <f>J7-H7</f>
        <v>-0.0020000000013169483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128"/>
      <c r="C8" s="131"/>
      <c r="D8" s="8" t="s">
        <v>9</v>
      </c>
      <c r="E8" s="25">
        <v>3335.6</v>
      </c>
      <c r="F8" s="23">
        <v>2.44</v>
      </c>
      <c r="G8" s="23"/>
      <c r="H8" s="3">
        <v>8139.6</v>
      </c>
      <c r="I8" s="3"/>
      <c r="J8" s="2">
        <f>(E8*F8)</f>
        <v>8138.864</v>
      </c>
      <c r="K8" s="2">
        <f>G8*E8</f>
        <v>0</v>
      </c>
      <c r="L8" s="22">
        <f>SUM(J8,K8)</f>
        <v>8138.864</v>
      </c>
      <c r="M8" s="1">
        <f>J8-H8</f>
        <v>-0.7360000000007858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128"/>
      <c r="C9" s="131"/>
      <c r="D9" s="8" t="s">
        <v>10</v>
      </c>
      <c r="E9" s="25">
        <v>4743.05</v>
      </c>
      <c r="F9" s="23">
        <v>2.44</v>
      </c>
      <c r="G9" s="23"/>
      <c r="H9" s="3">
        <v>11573.042</v>
      </c>
      <c r="I9" s="3"/>
      <c r="J9" s="2">
        <f>(E9*F9)</f>
        <v>11573.042</v>
      </c>
      <c r="K9" s="2">
        <f>G9*E9</f>
        <v>0</v>
      </c>
      <c r="L9" s="22">
        <f>SUM(J9,K9)</f>
        <v>11573.042</v>
      </c>
      <c r="M9" s="1">
        <f>J9-H9</f>
        <v>0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128"/>
      <c r="C10" s="131"/>
      <c r="D10" s="28" t="s">
        <v>37</v>
      </c>
      <c r="E10" s="19">
        <f>SUM(E7,E8,E9)</f>
        <v>11389.599999999999</v>
      </c>
      <c r="F10" s="19"/>
      <c r="G10" s="19"/>
      <c r="H10" s="19">
        <f aca="true" t="shared" si="0" ref="H10:S10">SUM(H7,H8,H9)</f>
        <v>27791.362</v>
      </c>
      <c r="I10" s="18"/>
      <c r="J10" s="19">
        <f t="shared" si="0"/>
        <v>27790.623999999996</v>
      </c>
      <c r="K10" s="19">
        <f t="shared" si="0"/>
        <v>0</v>
      </c>
      <c r="L10" s="19">
        <f t="shared" si="0"/>
        <v>27790.623999999996</v>
      </c>
      <c r="M10" s="19">
        <f t="shared" si="0"/>
        <v>-0.7380000000021028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128"/>
      <c r="C11" s="131"/>
      <c r="D11" s="8" t="s">
        <v>11</v>
      </c>
      <c r="E11" s="24">
        <v>4440.64</v>
      </c>
      <c r="F11" s="23">
        <v>2.44</v>
      </c>
      <c r="G11" s="23"/>
      <c r="H11" s="3">
        <v>10835.19</v>
      </c>
      <c r="I11" s="3"/>
      <c r="J11" s="2">
        <f>(E11*F11)</f>
        <v>10835.161600000001</v>
      </c>
      <c r="K11" s="2">
        <f>G11*E11</f>
        <v>0</v>
      </c>
      <c r="L11" s="22">
        <f>SUM(J11,K11)</f>
        <v>10835.161600000001</v>
      </c>
      <c r="M11" s="1">
        <f>J11-H11</f>
        <v>-0.02839999999923748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128"/>
      <c r="C12" s="131"/>
      <c r="D12" s="8" t="s">
        <v>12</v>
      </c>
      <c r="E12" s="24">
        <v>3211.6</v>
      </c>
      <c r="F12" s="23">
        <v>2.44</v>
      </c>
      <c r="G12" s="23"/>
      <c r="H12" s="3">
        <v>7836.3</v>
      </c>
      <c r="I12" s="3"/>
      <c r="J12" s="2">
        <f>(E12*F12)</f>
        <v>7836.303999999999</v>
      </c>
      <c r="K12" s="2">
        <f>G12*E12</f>
        <v>0</v>
      </c>
      <c r="L12" s="22">
        <f>SUM(J12,K12)</f>
        <v>7836.303999999999</v>
      </c>
      <c r="M12" s="1">
        <f>J12-H12</f>
        <v>0.003999999998995918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128"/>
      <c r="C13" s="131"/>
      <c r="D13" s="8" t="s">
        <v>13</v>
      </c>
      <c r="E13" s="24">
        <v>2527.75</v>
      </c>
      <c r="F13" s="23">
        <v>2.44</v>
      </c>
      <c r="G13" s="23"/>
      <c r="H13" s="3">
        <v>6167.71</v>
      </c>
      <c r="I13" s="3"/>
      <c r="J13" s="2">
        <f>(E13*F13)</f>
        <v>6167.71</v>
      </c>
      <c r="K13" s="2">
        <f>G13*E13</f>
        <v>0</v>
      </c>
      <c r="L13" s="22">
        <f>SUM(J13,K13)</f>
        <v>6167.71</v>
      </c>
      <c r="M13" s="1">
        <f>J13-H13</f>
        <v>0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128"/>
      <c r="C14" s="131"/>
      <c r="D14" s="28" t="s">
        <v>38</v>
      </c>
      <c r="E14" s="19">
        <f>SUM(E11,E12,E13)</f>
        <v>10179.99</v>
      </c>
      <c r="F14" s="19"/>
      <c r="G14" s="19"/>
      <c r="H14" s="19">
        <f aca="true" t="shared" si="1" ref="H14:S14">SUM(H11,H12,H13)</f>
        <v>24839.2</v>
      </c>
      <c r="I14" s="18"/>
      <c r="J14" s="19">
        <f t="shared" si="1"/>
        <v>24839.1756</v>
      </c>
      <c r="K14" s="19">
        <f t="shared" si="1"/>
        <v>0</v>
      </c>
      <c r="L14" s="19">
        <f t="shared" si="1"/>
        <v>24839.1756</v>
      </c>
      <c r="M14" s="19">
        <f t="shared" si="1"/>
        <v>-0.024400000000241562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128"/>
      <c r="C15" s="131"/>
      <c r="D15" s="8" t="s">
        <v>14</v>
      </c>
      <c r="E15" s="24">
        <v>2562.75</v>
      </c>
      <c r="F15" s="23">
        <v>2.44</v>
      </c>
      <c r="G15" s="23"/>
      <c r="H15" s="3">
        <v>6252.5</v>
      </c>
      <c r="I15" s="3"/>
      <c r="J15" s="2">
        <f>(E15*F15)</f>
        <v>6253.11</v>
      </c>
      <c r="K15" s="2">
        <f>G15*E15</f>
        <v>0</v>
      </c>
      <c r="L15" s="22">
        <f>SUM(J15,K15)</f>
        <v>6253.11</v>
      </c>
      <c r="M15" s="1">
        <f>J15-H15</f>
        <v>0.6099999999996726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128"/>
      <c r="C16" s="131"/>
      <c r="D16" s="8" t="s">
        <v>15</v>
      </c>
      <c r="E16" s="24">
        <v>3212.6</v>
      </c>
      <c r="F16" s="23">
        <v>2.44</v>
      </c>
      <c r="G16" s="23"/>
      <c r="H16" s="3">
        <v>7838.74</v>
      </c>
      <c r="I16" s="3"/>
      <c r="J16" s="2">
        <f>(E16*F16)</f>
        <v>7838.744</v>
      </c>
      <c r="K16" s="2">
        <f>G16*E16</f>
        <v>0</v>
      </c>
      <c r="L16" s="22">
        <f>SUM(J16,K16)</f>
        <v>7838.744</v>
      </c>
      <c r="M16" s="1">
        <f>J16-H16</f>
        <v>0.0039999999999054126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128"/>
      <c r="C17" s="131"/>
      <c r="D17" s="8" t="s">
        <v>16</v>
      </c>
      <c r="E17" s="25">
        <v>3102.75</v>
      </c>
      <c r="F17" s="23">
        <v>2.44</v>
      </c>
      <c r="G17" s="23"/>
      <c r="H17" s="3">
        <v>7570.71</v>
      </c>
      <c r="I17" s="3"/>
      <c r="J17" s="2">
        <f>(E17*F17)</f>
        <v>7570.71</v>
      </c>
      <c r="K17" s="2">
        <f>G17*E17</f>
        <v>0</v>
      </c>
      <c r="L17" s="22">
        <f>SUM(J17,K17)</f>
        <v>7570.71</v>
      </c>
      <c r="M17" s="1">
        <f>J17-H17</f>
        <v>0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128"/>
      <c r="C18" s="131"/>
      <c r="D18" s="28" t="s">
        <v>39</v>
      </c>
      <c r="E18" s="19">
        <f>SUM(E15,E16,E17)</f>
        <v>8878.1</v>
      </c>
      <c r="F18" s="19"/>
      <c r="G18" s="19"/>
      <c r="H18" s="19">
        <f aca="true" t="shared" si="2" ref="H18:S18">SUM(H15,H16,H17)</f>
        <v>21661.95</v>
      </c>
      <c r="I18" s="18"/>
      <c r="J18" s="19">
        <f t="shared" si="2"/>
        <v>21662.564</v>
      </c>
      <c r="K18" s="19">
        <f t="shared" si="2"/>
        <v>0</v>
      </c>
      <c r="L18" s="19">
        <f t="shared" si="2"/>
        <v>21662.564</v>
      </c>
      <c r="M18" s="19">
        <f t="shared" si="2"/>
        <v>0.613999999999578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128"/>
      <c r="C19" s="131"/>
      <c r="D19" s="8" t="s">
        <v>17</v>
      </c>
      <c r="E19" s="24">
        <v>3511.9</v>
      </c>
      <c r="F19" s="23">
        <v>2.44</v>
      </c>
      <c r="G19" s="23"/>
      <c r="H19" s="3">
        <v>8569.04</v>
      </c>
      <c r="I19" s="3"/>
      <c r="J19" s="2">
        <f>(E19*F19)</f>
        <v>8569.036</v>
      </c>
      <c r="K19" s="2">
        <f>G19*E19</f>
        <v>0</v>
      </c>
      <c r="L19" s="22">
        <f>SUM(J19,K19)</f>
        <v>8569.036</v>
      </c>
      <c r="M19" s="1">
        <f>J19-H19</f>
        <v>-0.004000000000814907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128"/>
      <c r="C20" s="131"/>
      <c r="D20" s="8" t="s">
        <v>18</v>
      </c>
      <c r="E20" s="24">
        <v>4666.35</v>
      </c>
      <c r="F20" s="23">
        <v>2.44</v>
      </c>
      <c r="G20" s="23"/>
      <c r="H20" s="3">
        <v>11385.89</v>
      </c>
      <c r="I20" s="3"/>
      <c r="J20" s="2">
        <f>(E20*F20)</f>
        <v>11385.894</v>
      </c>
      <c r="K20" s="2">
        <f>G20*E20</f>
        <v>0</v>
      </c>
      <c r="L20" s="22">
        <f>SUM(J20,K20)</f>
        <v>11385.894</v>
      </c>
      <c r="M20" s="1">
        <f>J20-H20</f>
        <v>0.004000000000814907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129"/>
      <c r="C21" s="132"/>
      <c r="D21" s="8" t="s">
        <v>19</v>
      </c>
      <c r="E21" s="25">
        <v>3942.9</v>
      </c>
      <c r="F21" s="23">
        <v>2.44</v>
      </c>
      <c r="G21" s="23"/>
      <c r="H21" s="3">
        <v>9620.68</v>
      </c>
      <c r="I21" s="3"/>
      <c r="J21" s="2">
        <f>(E21*F21)</f>
        <v>9620.676</v>
      </c>
      <c r="K21" s="2">
        <f>G21*E21</f>
        <v>0</v>
      </c>
      <c r="L21" s="22">
        <f>SUM(J21,K21)</f>
        <v>9620.676</v>
      </c>
      <c r="M21" s="1">
        <f>J21-H21</f>
        <v>-0.004000000000814907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12121.15</v>
      </c>
      <c r="F22" s="19"/>
      <c r="G22" s="19"/>
      <c r="H22" s="36">
        <f>SUM(H19,H20,H21)</f>
        <v>29575.61</v>
      </c>
      <c r="I22" s="18"/>
      <c r="J22" s="19">
        <f aca="true" t="shared" si="3" ref="J22:S22">SUM(J19,J20,J21)</f>
        <v>29575.606</v>
      </c>
      <c r="K22" s="19">
        <f t="shared" si="3"/>
        <v>0</v>
      </c>
      <c r="L22" s="19">
        <f t="shared" si="3"/>
        <v>29575.606</v>
      </c>
      <c r="M22" s="19">
        <f t="shared" si="3"/>
        <v>-0.004000000000814907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42568.84</v>
      </c>
      <c r="F23" s="58"/>
      <c r="G23" s="58"/>
      <c r="H23" s="58">
        <f aca="true" t="shared" si="4" ref="H23:S23">SUM(H10+H14+H18+H22)</f>
        <v>103868.122</v>
      </c>
      <c r="I23" s="55"/>
      <c r="J23" s="58">
        <f t="shared" si="4"/>
        <v>103867.9696</v>
      </c>
      <c r="K23" s="58">
        <f t="shared" si="4"/>
        <v>0</v>
      </c>
      <c r="L23" s="58">
        <f t="shared" si="4"/>
        <v>103867.9696</v>
      </c>
      <c r="M23" s="58">
        <f t="shared" si="4"/>
        <v>-0.15240000000358123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SUM(E10+E14+E18+E22)+'2015'!E24</f>
        <v>99254.76</v>
      </c>
      <c r="F24" s="32"/>
      <c r="G24" s="32"/>
      <c r="H24" s="32">
        <f>SUM(H10+H14+H18+H22)+'2015'!H24</f>
        <v>242182.312</v>
      </c>
      <c r="I24" s="32"/>
      <c r="J24" s="32">
        <f>SUM(J10+J14+J18+J22)+'2015'!J24</f>
        <v>242181.61440000002</v>
      </c>
      <c r="K24" s="32">
        <f>SUM(K10+K14+K18+K22)+'2015'!K24</f>
        <v>0</v>
      </c>
      <c r="L24" s="32">
        <f>SUM(L10+L14+L18+L22)+'2015'!L24</f>
        <v>242181.61440000002</v>
      </c>
      <c r="M24" s="32">
        <f>SUM(M10+M14+M18+M22)+'2015'!M24</f>
        <v>-0.6976000000025806</v>
      </c>
      <c r="N24" s="32">
        <f>SUM(N10+N14+N18+N22)+'2015'!N24</f>
        <v>0</v>
      </c>
      <c r="O24" s="32">
        <f>SUM(O10+O14+O18+O22)+'2015'!O24</f>
        <v>0</v>
      </c>
      <c r="P24" s="32">
        <f>SUM(P10+P14+P18+P22)+'2015'!P24</f>
        <v>0</v>
      </c>
      <c r="Q24" s="32">
        <f>SUM(Q10+Q14+Q18+Q22)+'2015'!Q24</f>
        <v>0</v>
      </c>
      <c r="R24" s="32">
        <f>SUM(R10+R14+R18+R22)+'2015'!R24</f>
        <v>0</v>
      </c>
      <c r="S24" s="32">
        <f>SUM(S10+S14+S18+S22)+'2015'!S24</f>
        <v>0</v>
      </c>
      <c r="T24" s="3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/>
  <mergeCells count="21">
    <mergeCell ref="C1:D1"/>
    <mergeCell ref="A2:A5"/>
    <mergeCell ref="B2:B5"/>
    <mergeCell ref="C2:C5"/>
    <mergeCell ref="D2:E4"/>
    <mergeCell ref="Q2:Q5"/>
    <mergeCell ref="R2:R5"/>
    <mergeCell ref="T2:T5"/>
    <mergeCell ref="P2:P5"/>
    <mergeCell ref="S2:S5"/>
    <mergeCell ref="F2:F5"/>
    <mergeCell ref="O2:O5"/>
    <mergeCell ref="K2:K5"/>
    <mergeCell ref="L2:L5"/>
    <mergeCell ref="N2:N5"/>
    <mergeCell ref="B7:B21"/>
    <mergeCell ref="C7:C21"/>
    <mergeCell ref="M2:M5"/>
    <mergeCell ref="H2:I4"/>
    <mergeCell ref="G2:G5"/>
    <mergeCell ref="J2:J5"/>
  </mergeCells>
  <printOptions/>
  <pageMargins left="0.7" right="0.59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74" customWidth="1"/>
    <col min="2" max="5" width="9.140625" style="74" customWidth="1"/>
    <col min="6" max="6" width="9.57421875" style="74" bestFit="1" customWidth="1"/>
    <col min="7" max="7" width="9.140625" style="74" customWidth="1"/>
    <col min="8" max="8" width="10.421875" style="74" customWidth="1"/>
    <col min="9" max="10" width="11.7109375" style="74" customWidth="1"/>
    <col min="11" max="11" width="11.28125" style="74" customWidth="1"/>
    <col min="12" max="12" width="11.421875" style="74" customWidth="1"/>
    <col min="13" max="13" width="11.7109375" style="74" customWidth="1"/>
    <col min="14" max="14" width="11.00390625" style="74" customWidth="1"/>
    <col min="15" max="16384" width="9.140625" style="74" customWidth="1"/>
  </cols>
  <sheetData>
    <row r="1" spans="1:20" ht="15">
      <c r="A1" s="69"/>
      <c r="B1" s="70" t="s">
        <v>0</v>
      </c>
      <c r="C1" s="151">
        <v>2017</v>
      </c>
      <c r="D1" s="152"/>
      <c r="E1" s="71"/>
      <c r="F1" s="72"/>
      <c r="G1" s="72"/>
      <c r="H1" s="71"/>
      <c r="I1" s="71"/>
      <c r="J1" s="72"/>
      <c r="K1" s="72"/>
      <c r="L1" s="72"/>
      <c r="M1" s="71"/>
      <c r="N1" s="71"/>
      <c r="O1" s="72"/>
      <c r="P1" s="71"/>
      <c r="Q1" s="71"/>
      <c r="R1" s="71"/>
      <c r="S1" s="71"/>
      <c r="T1" s="73"/>
    </row>
    <row r="2" spans="1:20" ht="12.75" customHeight="1">
      <c r="A2" s="133" t="s">
        <v>1</v>
      </c>
      <c r="B2" s="133" t="s">
        <v>2</v>
      </c>
      <c r="C2" s="153" t="s">
        <v>3</v>
      </c>
      <c r="D2" s="156" t="s">
        <v>4</v>
      </c>
      <c r="E2" s="157"/>
      <c r="F2" s="133" t="s">
        <v>35</v>
      </c>
      <c r="G2" s="133" t="s">
        <v>36</v>
      </c>
      <c r="H2" s="136" t="s">
        <v>32</v>
      </c>
      <c r="I2" s="137"/>
      <c r="J2" s="133" t="s">
        <v>31</v>
      </c>
      <c r="K2" s="133" t="s">
        <v>30</v>
      </c>
      <c r="L2" s="133" t="s">
        <v>5</v>
      </c>
      <c r="M2" s="133" t="s">
        <v>29</v>
      </c>
      <c r="N2" s="133" t="s">
        <v>28</v>
      </c>
      <c r="O2" s="133" t="s">
        <v>25</v>
      </c>
      <c r="P2" s="133" t="s">
        <v>26</v>
      </c>
      <c r="Q2" s="133" t="s">
        <v>22</v>
      </c>
      <c r="R2" s="133" t="s">
        <v>23</v>
      </c>
      <c r="S2" s="133" t="s">
        <v>24</v>
      </c>
      <c r="T2" s="142" t="s">
        <v>27</v>
      </c>
    </row>
    <row r="3" spans="1:20" ht="12.75">
      <c r="A3" s="134"/>
      <c r="B3" s="134"/>
      <c r="C3" s="154"/>
      <c r="D3" s="158"/>
      <c r="E3" s="159"/>
      <c r="F3" s="134"/>
      <c r="G3" s="134"/>
      <c r="H3" s="138"/>
      <c r="I3" s="13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43"/>
    </row>
    <row r="4" spans="1:20" ht="12.75">
      <c r="A4" s="134"/>
      <c r="B4" s="134"/>
      <c r="C4" s="154"/>
      <c r="D4" s="160"/>
      <c r="E4" s="161"/>
      <c r="F4" s="134"/>
      <c r="G4" s="134"/>
      <c r="H4" s="140"/>
      <c r="I4" s="141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43"/>
    </row>
    <row r="5" spans="1:20" ht="96" customHeight="1">
      <c r="A5" s="135"/>
      <c r="B5" s="135"/>
      <c r="C5" s="155"/>
      <c r="D5" s="76" t="s">
        <v>6</v>
      </c>
      <c r="E5" s="76" t="s">
        <v>7</v>
      </c>
      <c r="F5" s="135"/>
      <c r="G5" s="135"/>
      <c r="H5" s="75" t="s">
        <v>33</v>
      </c>
      <c r="I5" s="75" t="s">
        <v>34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44"/>
    </row>
    <row r="6" spans="1:20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11</v>
      </c>
      <c r="G6" s="77">
        <v>11</v>
      </c>
      <c r="H6" s="77"/>
      <c r="I6" s="77"/>
      <c r="J6" s="77">
        <v>8</v>
      </c>
      <c r="K6" s="77">
        <v>9</v>
      </c>
      <c r="L6" s="77">
        <v>10</v>
      </c>
      <c r="M6" s="77">
        <v>17</v>
      </c>
      <c r="N6" s="77">
        <v>18</v>
      </c>
      <c r="O6" s="77">
        <v>14</v>
      </c>
      <c r="P6" s="77">
        <v>15</v>
      </c>
      <c r="Q6" s="77">
        <v>20</v>
      </c>
      <c r="R6" s="77">
        <v>21</v>
      </c>
      <c r="S6" s="77">
        <v>22</v>
      </c>
      <c r="T6" s="78">
        <v>23</v>
      </c>
    </row>
    <row r="7" spans="1:20" ht="12.75">
      <c r="A7" s="79">
        <v>1</v>
      </c>
      <c r="B7" s="145" t="s">
        <v>20</v>
      </c>
      <c r="C7" s="148" t="s">
        <v>21</v>
      </c>
      <c r="D7" s="80" t="s">
        <v>8</v>
      </c>
      <c r="E7" s="81">
        <v>3115.05</v>
      </c>
      <c r="F7" s="82">
        <v>2.44</v>
      </c>
      <c r="G7" s="82"/>
      <c r="H7" s="82">
        <v>7600.72</v>
      </c>
      <c r="I7" s="83"/>
      <c r="J7" s="84">
        <f>(E7*F7)</f>
        <v>7600.722000000001</v>
      </c>
      <c r="K7" s="84">
        <f>G7*E7</f>
        <v>0</v>
      </c>
      <c r="L7" s="85">
        <f>SUM(J7,K7)</f>
        <v>7600.722000000001</v>
      </c>
      <c r="M7" s="86">
        <f>J7-H7</f>
        <v>0.0020000000004074536</v>
      </c>
      <c r="N7" s="86">
        <f>SUM(K7-P7)</f>
        <v>0</v>
      </c>
      <c r="O7" s="87"/>
      <c r="P7" s="87"/>
      <c r="Q7" s="88"/>
      <c r="R7" s="88"/>
      <c r="S7" s="88"/>
      <c r="T7" s="89"/>
    </row>
    <row r="8" spans="1:20" ht="12.75">
      <c r="A8" s="79"/>
      <c r="B8" s="146"/>
      <c r="C8" s="149"/>
      <c r="D8" s="80" t="s">
        <v>9</v>
      </c>
      <c r="E8" s="90">
        <v>3412.75</v>
      </c>
      <c r="F8" s="82">
        <v>2.44</v>
      </c>
      <c r="G8" s="82"/>
      <c r="H8" s="82">
        <v>8327.11</v>
      </c>
      <c r="I8" s="83"/>
      <c r="J8" s="84">
        <f>(E8*F8)</f>
        <v>8327.11</v>
      </c>
      <c r="K8" s="84">
        <f>G8*E8</f>
        <v>0</v>
      </c>
      <c r="L8" s="85">
        <f>SUM(J8,K8)</f>
        <v>8327.11</v>
      </c>
      <c r="M8" s="86">
        <f>J8-H8</f>
        <v>0</v>
      </c>
      <c r="N8" s="86">
        <f>SUM(K8-P8)</f>
        <v>0</v>
      </c>
      <c r="O8" s="87"/>
      <c r="P8" s="87"/>
      <c r="Q8" s="88"/>
      <c r="R8" s="88"/>
      <c r="S8" s="88"/>
      <c r="T8" s="89"/>
    </row>
    <row r="9" spans="1:20" ht="12.75">
      <c r="A9" s="79"/>
      <c r="B9" s="146"/>
      <c r="C9" s="149"/>
      <c r="D9" s="80" t="s">
        <v>10</v>
      </c>
      <c r="E9" s="90">
        <v>3376.55</v>
      </c>
      <c r="F9" s="82">
        <v>2.44</v>
      </c>
      <c r="G9" s="82"/>
      <c r="H9" s="82">
        <v>8238.78</v>
      </c>
      <c r="I9" s="83"/>
      <c r="J9" s="84">
        <f>(E9*F9)</f>
        <v>8238.782000000001</v>
      </c>
      <c r="K9" s="84">
        <f>G9*E9</f>
        <v>0</v>
      </c>
      <c r="L9" s="85">
        <f>SUM(J9,K9)</f>
        <v>8238.782000000001</v>
      </c>
      <c r="M9" s="86">
        <f>J9-H9</f>
        <v>0.0020000000004074536</v>
      </c>
      <c r="N9" s="86">
        <f>SUM(K9-P9)</f>
        <v>0</v>
      </c>
      <c r="O9" s="87"/>
      <c r="P9" s="87"/>
      <c r="Q9" s="88"/>
      <c r="R9" s="88"/>
      <c r="S9" s="88"/>
      <c r="T9" s="89"/>
    </row>
    <row r="10" spans="1:20" ht="21.75">
      <c r="A10" s="79"/>
      <c r="B10" s="146"/>
      <c r="C10" s="149"/>
      <c r="D10" s="91" t="s">
        <v>37</v>
      </c>
      <c r="E10" s="92">
        <f>SUM(E7,E8,E9)</f>
        <v>9904.35</v>
      </c>
      <c r="F10" s="92"/>
      <c r="G10" s="92"/>
      <c r="H10" s="92">
        <f aca="true" t="shared" si="0" ref="H10:S10">SUM(H7,H8,H9)</f>
        <v>24166.61</v>
      </c>
      <c r="I10" s="69"/>
      <c r="J10" s="92">
        <f t="shared" si="0"/>
        <v>24166.614</v>
      </c>
      <c r="K10" s="92">
        <f t="shared" si="0"/>
        <v>0</v>
      </c>
      <c r="L10" s="92">
        <f t="shared" si="0"/>
        <v>24166.614</v>
      </c>
      <c r="M10" s="92">
        <f t="shared" si="0"/>
        <v>0.004000000000814907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0</v>
      </c>
      <c r="S10" s="92">
        <f t="shared" si="0"/>
        <v>0</v>
      </c>
      <c r="T10" s="93"/>
    </row>
    <row r="11" spans="1:20" ht="12.75">
      <c r="A11" s="79"/>
      <c r="B11" s="146"/>
      <c r="C11" s="149"/>
      <c r="D11" s="80" t="s">
        <v>11</v>
      </c>
      <c r="E11" s="81">
        <v>2908.45</v>
      </c>
      <c r="F11" s="82">
        <v>2.44</v>
      </c>
      <c r="G11" s="82"/>
      <c r="H11" s="83">
        <v>7096.61</v>
      </c>
      <c r="I11" s="83"/>
      <c r="J11" s="84">
        <f>(E11*F11)</f>
        <v>7096.6179999999995</v>
      </c>
      <c r="K11" s="84">
        <f>G11*E11</f>
        <v>0</v>
      </c>
      <c r="L11" s="85">
        <f>SUM(J11,K11)</f>
        <v>7096.6179999999995</v>
      </c>
      <c r="M11" s="86">
        <f>J11-H11</f>
        <v>0.007999999999810825</v>
      </c>
      <c r="N11" s="86">
        <f>SUM(K11-P11)</f>
        <v>0</v>
      </c>
      <c r="O11" s="87"/>
      <c r="P11" s="87"/>
      <c r="Q11" s="88"/>
      <c r="R11" s="88"/>
      <c r="S11" s="88"/>
      <c r="T11" s="89"/>
    </row>
    <row r="12" spans="1:20" ht="12.75">
      <c r="A12" s="79"/>
      <c r="B12" s="146"/>
      <c r="C12" s="149"/>
      <c r="D12" s="80" t="s">
        <v>12</v>
      </c>
      <c r="E12" s="81">
        <v>4893.6</v>
      </c>
      <c r="F12" s="82">
        <v>2.44</v>
      </c>
      <c r="G12" s="82"/>
      <c r="H12" s="83">
        <v>11940.3</v>
      </c>
      <c r="I12" s="83"/>
      <c r="J12" s="84">
        <f>(E12*F12)</f>
        <v>11940.384</v>
      </c>
      <c r="K12" s="84">
        <f>G12*E12</f>
        <v>0</v>
      </c>
      <c r="L12" s="85">
        <f>SUM(J12,K12)</f>
        <v>11940.384</v>
      </c>
      <c r="M12" s="86">
        <f>J12-H12</f>
        <v>0.08400000000074215</v>
      </c>
      <c r="N12" s="86">
        <f>SUM(K12-P12)</f>
        <v>0</v>
      </c>
      <c r="O12" s="87"/>
      <c r="P12" s="87"/>
      <c r="Q12" s="88"/>
      <c r="R12" s="88"/>
      <c r="S12" s="88"/>
      <c r="T12" s="89"/>
    </row>
    <row r="13" spans="1:20" ht="12.75">
      <c r="A13" s="79"/>
      <c r="B13" s="146"/>
      <c r="C13" s="149"/>
      <c r="D13" s="80" t="s">
        <v>13</v>
      </c>
      <c r="E13" s="81">
        <v>5822.7</v>
      </c>
      <c r="F13" s="82">
        <v>2.44</v>
      </c>
      <c r="G13" s="82"/>
      <c r="H13" s="83">
        <v>14207.38</v>
      </c>
      <c r="I13" s="83"/>
      <c r="J13" s="84">
        <f>(E13*F13)</f>
        <v>14207.387999999999</v>
      </c>
      <c r="K13" s="84">
        <f>G13*E13</f>
        <v>0</v>
      </c>
      <c r="L13" s="85">
        <f>SUM(J13,K13)</f>
        <v>14207.387999999999</v>
      </c>
      <c r="M13" s="86">
        <f>J13-H13</f>
        <v>0.007999999999810825</v>
      </c>
      <c r="N13" s="86">
        <f>SUM(K13-P13)</f>
        <v>0</v>
      </c>
      <c r="O13" s="87"/>
      <c r="P13" s="87"/>
      <c r="Q13" s="88"/>
      <c r="R13" s="88"/>
      <c r="S13" s="88"/>
      <c r="T13" s="89"/>
    </row>
    <row r="14" spans="1:20" ht="21.75">
      <c r="A14" s="79"/>
      <c r="B14" s="146"/>
      <c r="C14" s="149"/>
      <c r="D14" s="91" t="s">
        <v>38</v>
      </c>
      <c r="E14" s="92">
        <f>SUM(E11,E12,E13)</f>
        <v>13624.75</v>
      </c>
      <c r="F14" s="92"/>
      <c r="G14" s="92"/>
      <c r="H14" s="92">
        <f>SUM(H11,H12,H13)</f>
        <v>33244.29</v>
      </c>
      <c r="I14" s="69"/>
      <c r="J14" s="92">
        <f aca="true" t="shared" si="1" ref="J14:S14">SUM(J11,J12,J13)</f>
        <v>33244.39</v>
      </c>
      <c r="K14" s="92">
        <f t="shared" si="1"/>
        <v>0</v>
      </c>
      <c r="L14" s="92">
        <f t="shared" si="1"/>
        <v>33244.39</v>
      </c>
      <c r="M14" s="92">
        <f t="shared" si="1"/>
        <v>0.1000000000003638</v>
      </c>
      <c r="N14" s="92">
        <f t="shared" si="1"/>
        <v>0</v>
      </c>
      <c r="O14" s="92">
        <f t="shared" si="1"/>
        <v>0</v>
      </c>
      <c r="P14" s="92">
        <f t="shared" si="1"/>
        <v>0</v>
      </c>
      <c r="Q14" s="92">
        <f t="shared" si="1"/>
        <v>0</v>
      </c>
      <c r="R14" s="92">
        <f t="shared" si="1"/>
        <v>0</v>
      </c>
      <c r="S14" s="92">
        <f t="shared" si="1"/>
        <v>0</v>
      </c>
      <c r="T14" s="93"/>
    </row>
    <row r="15" spans="1:20" ht="12.75">
      <c r="A15" s="79"/>
      <c r="B15" s="146"/>
      <c r="C15" s="149"/>
      <c r="D15" s="80" t="s">
        <v>14</v>
      </c>
      <c r="E15" s="94">
        <v>4469.25</v>
      </c>
      <c r="F15" s="82">
        <v>2.44</v>
      </c>
      <c r="G15" s="82"/>
      <c r="H15" s="83">
        <v>10904.97</v>
      </c>
      <c r="I15" s="83"/>
      <c r="J15" s="84">
        <f>(E15*F15)</f>
        <v>10904.97</v>
      </c>
      <c r="K15" s="84">
        <f>G15*E15</f>
        <v>0</v>
      </c>
      <c r="L15" s="85">
        <f>SUM(J15,K15)</f>
        <v>10904.97</v>
      </c>
      <c r="M15" s="86">
        <f>J15-H15</f>
        <v>0</v>
      </c>
      <c r="N15" s="86">
        <f>SUM(K15-P15)</f>
        <v>0</v>
      </c>
      <c r="O15" s="87"/>
      <c r="P15" s="87"/>
      <c r="Q15" s="88"/>
      <c r="R15" s="88"/>
      <c r="S15" s="88"/>
      <c r="T15" s="89"/>
    </row>
    <row r="16" spans="1:20" ht="12.75">
      <c r="A16" s="79"/>
      <c r="B16" s="146"/>
      <c r="C16" s="149"/>
      <c r="D16" s="80" t="s">
        <v>15</v>
      </c>
      <c r="E16" s="94">
        <v>4609.55</v>
      </c>
      <c r="F16" s="82">
        <v>2.44</v>
      </c>
      <c r="G16" s="82"/>
      <c r="H16" s="83">
        <v>11247.3</v>
      </c>
      <c r="I16" s="83"/>
      <c r="J16" s="84">
        <f>(E16*F16)</f>
        <v>11247.302</v>
      </c>
      <c r="K16" s="84">
        <f>G16*E16</f>
        <v>0</v>
      </c>
      <c r="L16" s="85">
        <f>SUM(J16,K16)</f>
        <v>11247.302</v>
      </c>
      <c r="M16" s="86">
        <f>J16-H16</f>
        <v>0.0020000000004074536</v>
      </c>
      <c r="N16" s="86">
        <f>SUM(K16-P16)</f>
        <v>0</v>
      </c>
      <c r="O16" s="87"/>
      <c r="P16" s="87"/>
      <c r="Q16" s="88"/>
      <c r="R16" s="88"/>
      <c r="S16" s="88"/>
      <c r="T16" s="89"/>
    </row>
    <row r="17" spans="1:20" ht="12.75">
      <c r="A17" s="79"/>
      <c r="B17" s="146"/>
      <c r="C17" s="149"/>
      <c r="D17" s="80" t="s">
        <v>16</v>
      </c>
      <c r="E17" s="94">
        <v>2345.4</v>
      </c>
      <c r="F17" s="82">
        <v>2.44</v>
      </c>
      <c r="G17" s="82"/>
      <c r="H17" s="83">
        <v>5722.78</v>
      </c>
      <c r="I17" s="83"/>
      <c r="J17" s="84">
        <f>(E17*F17)</f>
        <v>5722.776</v>
      </c>
      <c r="K17" s="84">
        <f>G17*E17</f>
        <v>0</v>
      </c>
      <c r="L17" s="85">
        <f>SUM(J17,K17)</f>
        <v>5722.776</v>
      </c>
      <c r="M17" s="86">
        <f>J17-H17</f>
        <v>-0.0039999999999054126</v>
      </c>
      <c r="N17" s="86">
        <f>SUM(K17-P17)</f>
        <v>0</v>
      </c>
      <c r="O17" s="87"/>
      <c r="P17" s="87"/>
      <c r="Q17" s="88"/>
      <c r="R17" s="88"/>
      <c r="S17" s="88"/>
      <c r="T17" s="89"/>
    </row>
    <row r="18" spans="1:20" ht="21.75">
      <c r="A18" s="79"/>
      <c r="B18" s="146"/>
      <c r="C18" s="149"/>
      <c r="D18" s="91" t="s">
        <v>39</v>
      </c>
      <c r="E18" s="92">
        <f>SUM(E15,E16,E17)</f>
        <v>11424.199999999999</v>
      </c>
      <c r="F18" s="92"/>
      <c r="G18" s="92"/>
      <c r="H18" s="92">
        <f aca="true" t="shared" si="2" ref="H18:S18">SUM(H15,H16,H17)</f>
        <v>27875.049999999996</v>
      </c>
      <c r="I18" s="69"/>
      <c r="J18" s="92">
        <f t="shared" si="2"/>
        <v>27875.047999999995</v>
      </c>
      <c r="K18" s="92">
        <f t="shared" si="2"/>
        <v>0</v>
      </c>
      <c r="L18" s="92">
        <f t="shared" si="2"/>
        <v>27875.047999999995</v>
      </c>
      <c r="M18" s="92">
        <f t="shared" si="2"/>
        <v>-0.001999999999497959</v>
      </c>
      <c r="N18" s="92">
        <f t="shared" si="2"/>
        <v>0</v>
      </c>
      <c r="O18" s="92">
        <f t="shared" si="2"/>
        <v>0</v>
      </c>
      <c r="P18" s="92">
        <f t="shared" si="2"/>
        <v>0</v>
      </c>
      <c r="Q18" s="92">
        <f t="shared" si="2"/>
        <v>0</v>
      </c>
      <c r="R18" s="92">
        <f t="shared" si="2"/>
        <v>0</v>
      </c>
      <c r="S18" s="92">
        <f t="shared" si="2"/>
        <v>0</v>
      </c>
      <c r="T18" s="93"/>
    </row>
    <row r="19" spans="1:20" ht="12.75">
      <c r="A19" s="79"/>
      <c r="B19" s="146"/>
      <c r="C19" s="149"/>
      <c r="D19" s="80" t="s">
        <v>17</v>
      </c>
      <c r="E19" s="81">
        <v>3921.5</v>
      </c>
      <c r="F19" s="82">
        <v>2.44</v>
      </c>
      <c r="G19" s="82"/>
      <c r="H19" s="83">
        <v>9568.46</v>
      </c>
      <c r="I19" s="83"/>
      <c r="J19" s="84">
        <f>(E19*F19)</f>
        <v>9568.46</v>
      </c>
      <c r="K19" s="84">
        <f>G19*E19</f>
        <v>0</v>
      </c>
      <c r="L19" s="85">
        <f>SUM(J19,K19)</f>
        <v>9568.46</v>
      </c>
      <c r="M19" s="86">
        <f>J19-H19</f>
        <v>0</v>
      </c>
      <c r="N19" s="86">
        <f>SUM(K19-P19)</f>
        <v>0</v>
      </c>
      <c r="O19" s="87"/>
      <c r="P19" s="87"/>
      <c r="Q19" s="88"/>
      <c r="R19" s="88"/>
      <c r="S19" s="88"/>
      <c r="T19" s="89"/>
    </row>
    <row r="20" spans="1:20" ht="12.75">
      <c r="A20" s="79"/>
      <c r="B20" s="146"/>
      <c r="C20" s="149"/>
      <c r="D20" s="80" t="s">
        <v>18</v>
      </c>
      <c r="E20" s="81">
        <v>3007.25</v>
      </c>
      <c r="F20" s="82">
        <v>2.44</v>
      </c>
      <c r="G20" s="82"/>
      <c r="H20" s="83">
        <v>7337.69</v>
      </c>
      <c r="I20" s="83"/>
      <c r="J20" s="84">
        <f>(E20*F20)</f>
        <v>7337.69</v>
      </c>
      <c r="K20" s="84">
        <f>G20*E20</f>
        <v>0</v>
      </c>
      <c r="L20" s="85">
        <f>SUM(J20,K20)</f>
        <v>7337.69</v>
      </c>
      <c r="M20" s="86">
        <f>J20-H20</f>
        <v>0</v>
      </c>
      <c r="N20" s="86">
        <f>SUM(K20-P20)</f>
        <v>0</v>
      </c>
      <c r="O20" s="87"/>
      <c r="P20" s="87"/>
      <c r="Q20" s="88"/>
      <c r="R20" s="88"/>
      <c r="S20" s="88"/>
      <c r="T20" s="89"/>
    </row>
    <row r="21" spans="1:20" ht="12.75">
      <c r="A21" s="95"/>
      <c r="B21" s="147"/>
      <c r="C21" s="150"/>
      <c r="D21" s="80" t="s">
        <v>19</v>
      </c>
      <c r="E21" s="90">
        <v>2521.5</v>
      </c>
      <c r="F21" s="82">
        <v>2.44</v>
      </c>
      <c r="G21" s="82"/>
      <c r="H21" s="83">
        <v>6152.46</v>
      </c>
      <c r="I21" s="83"/>
      <c r="J21" s="84">
        <f>(E21*F21)</f>
        <v>6152.46</v>
      </c>
      <c r="K21" s="84">
        <f>G21*E21</f>
        <v>0</v>
      </c>
      <c r="L21" s="85">
        <f>SUM(J21,K21)</f>
        <v>6152.46</v>
      </c>
      <c r="M21" s="86">
        <f>J21-H21</f>
        <v>0</v>
      </c>
      <c r="N21" s="86">
        <f>SUM(K21-P21)</f>
        <v>0</v>
      </c>
      <c r="O21" s="87"/>
      <c r="P21" s="87"/>
      <c r="Q21" s="88"/>
      <c r="R21" s="88"/>
      <c r="S21" s="88"/>
      <c r="T21" s="89"/>
    </row>
    <row r="22" spans="1:20" ht="21.75">
      <c r="A22" s="96"/>
      <c r="B22" s="96"/>
      <c r="C22" s="96"/>
      <c r="D22" s="91" t="s">
        <v>40</v>
      </c>
      <c r="E22" s="92">
        <f>SUM(E19,E20,E21)</f>
        <v>9450.25</v>
      </c>
      <c r="F22" s="92"/>
      <c r="G22" s="92"/>
      <c r="H22" s="92">
        <f>SUM(H19,H20,H21)</f>
        <v>23058.609999999997</v>
      </c>
      <c r="I22" s="69"/>
      <c r="J22" s="92">
        <f aca="true" t="shared" si="3" ref="J22:S22">SUM(J19,J20,J21)</f>
        <v>23058.609999999997</v>
      </c>
      <c r="K22" s="92">
        <f t="shared" si="3"/>
        <v>0</v>
      </c>
      <c r="L22" s="92">
        <f t="shared" si="3"/>
        <v>23058.609999999997</v>
      </c>
      <c r="M22" s="92">
        <f t="shared" si="3"/>
        <v>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3"/>
    </row>
    <row r="23" spans="1:20" s="102" customFormat="1" ht="24">
      <c r="A23" s="97"/>
      <c r="B23" s="97"/>
      <c r="C23" s="98"/>
      <c r="D23" s="99" t="s">
        <v>42</v>
      </c>
      <c r="E23" s="100">
        <f>SUM(E10+E14+E18+E22)</f>
        <v>44403.549999999996</v>
      </c>
      <c r="F23" s="100"/>
      <c r="G23" s="100"/>
      <c r="H23" s="100">
        <f>SUM(H10+H14+H18+H22)</f>
        <v>108344.56</v>
      </c>
      <c r="I23" s="97"/>
      <c r="J23" s="100">
        <f>SUM(J10+J14+J18+J22)</f>
        <v>108344.662</v>
      </c>
      <c r="K23" s="100">
        <f aca="true" t="shared" si="4" ref="K23:S23">SUM(K10+K14+K18+K22)</f>
        <v>0</v>
      </c>
      <c r="L23" s="100">
        <f t="shared" si="4"/>
        <v>108344.662</v>
      </c>
      <c r="M23" s="100">
        <f t="shared" si="4"/>
        <v>0.10200000000168075</v>
      </c>
      <c r="N23" s="100">
        <f t="shared" si="4"/>
        <v>0</v>
      </c>
      <c r="O23" s="100">
        <f t="shared" si="4"/>
        <v>0</v>
      </c>
      <c r="P23" s="100">
        <f t="shared" si="4"/>
        <v>0</v>
      </c>
      <c r="Q23" s="100">
        <f t="shared" si="4"/>
        <v>0</v>
      </c>
      <c r="R23" s="100">
        <f t="shared" si="4"/>
        <v>0</v>
      </c>
      <c r="S23" s="100">
        <f t="shared" si="4"/>
        <v>0</v>
      </c>
      <c r="T23" s="101"/>
    </row>
    <row r="24" spans="1:20" ht="48">
      <c r="A24" s="103"/>
      <c r="B24" s="103"/>
      <c r="C24" s="104"/>
      <c r="D24" s="105" t="s">
        <v>41</v>
      </c>
      <c r="E24" s="106">
        <f>SUM(E10+E14+E18+E22)+'2016'!E24</f>
        <v>143658.31</v>
      </c>
      <c r="F24" s="106"/>
      <c r="G24" s="106"/>
      <c r="H24" s="106">
        <f>SUM(H10+H14+H18+H22)+'2016'!H24</f>
        <v>350526.872</v>
      </c>
      <c r="I24" s="106"/>
      <c r="J24" s="106">
        <f>SUM(J10+J14+J18+J22)+'2016'!J24</f>
        <v>350526.27640000003</v>
      </c>
      <c r="K24" s="106">
        <f>SUM(K10+K14+K18+K22)+'2016'!K24</f>
        <v>0</v>
      </c>
      <c r="L24" s="106">
        <f>SUM(L10+L14+L18+L22)+'2016'!L24</f>
        <v>350526.27640000003</v>
      </c>
      <c r="M24" s="106">
        <f>SUM(M10+M14+M18+M22)+'2016'!M24</f>
        <v>-0.5956000000008999</v>
      </c>
      <c r="N24" s="106">
        <f>SUM(N10+N14+N18+N22)+'2016'!N24</f>
        <v>0</v>
      </c>
      <c r="O24" s="106">
        <f>SUM(O10+O14+O18+O22)+'2016'!O24</f>
        <v>0</v>
      </c>
      <c r="P24" s="106">
        <f>SUM(P10+P14+P18+P22)+'2016'!P24</f>
        <v>0</v>
      </c>
      <c r="Q24" s="106">
        <f>SUM(Q10+Q14+Q18+Q22)+'2016'!Q24</f>
        <v>0</v>
      </c>
      <c r="R24" s="106">
        <f>SUM(R10+R14+R18+R22)+'2016'!R24</f>
        <v>0</v>
      </c>
      <c r="S24" s="106">
        <f>SUM(S10+S14+S18+S22)+'2016'!S24</f>
        <v>0</v>
      </c>
      <c r="T24" s="106"/>
    </row>
  </sheetData>
  <sheetProtection/>
  <mergeCells count="21">
    <mergeCell ref="C1:D1"/>
    <mergeCell ref="A2:A5"/>
    <mergeCell ref="B2:B5"/>
    <mergeCell ref="C2:C5"/>
    <mergeCell ref="D2:E4"/>
    <mergeCell ref="F2:F5"/>
    <mergeCell ref="G2:G5"/>
    <mergeCell ref="B7:B21"/>
    <mergeCell ref="C7:C21"/>
    <mergeCell ref="O2:O5"/>
    <mergeCell ref="P2:P5"/>
    <mergeCell ref="M2:M5"/>
    <mergeCell ref="R2:R5"/>
    <mergeCell ref="K2:K5"/>
    <mergeCell ref="L2:L5"/>
    <mergeCell ref="H2:I4"/>
    <mergeCell ref="J2:J5"/>
    <mergeCell ref="T2:T5"/>
    <mergeCell ref="S2:S5"/>
    <mergeCell ref="N2:N5"/>
    <mergeCell ref="Q2:Q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.421875" style="74" customWidth="1"/>
    <col min="2" max="5" width="9.140625" style="74" customWidth="1"/>
    <col min="6" max="6" width="9.57421875" style="74" bestFit="1" customWidth="1"/>
    <col min="7" max="7" width="9.140625" style="74" customWidth="1"/>
    <col min="8" max="8" width="10.421875" style="74" customWidth="1"/>
    <col min="9" max="10" width="11.7109375" style="74" customWidth="1"/>
    <col min="11" max="11" width="11.28125" style="74" customWidth="1"/>
    <col min="12" max="12" width="11.421875" style="74" customWidth="1"/>
    <col min="13" max="13" width="11.7109375" style="74" customWidth="1"/>
    <col min="14" max="14" width="11.00390625" style="74" customWidth="1"/>
    <col min="15" max="16384" width="9.140625" style="74" customWidth="1"/>
  </cols>
  <sheetData>
    <row r="1" spans="1:20" ht="15">
      <c r="A1" s="69"/>
      <c r="B1" s="70" t="s">
        <v>0</v>
      </c>
      <c r="C1" s="151">
        <v>2018</v>
      </c>
      <c r="D1" s="152"/>
      <c r="E1" s="71"/>
      <c r="F1" s="72"/>
      <c r="G1" s="72"/>
      <c r="H1" s="71"/>
      <c r="I1" s="71"/>
      <c r="J1" s="72"/>
      <c r="K1" s="72"/>
      <c r="L1" s="72"/>
      <c r="M1" s="71"/>
      <c r="N1" s="71"/>
      <c r="O1" s="72"/>
      <c r="P1" s="71"/>
      <c r="Q1" s="71"/>
      <c r="R1" s="71"/>
      <c r="S1" s="71"/>
      <c r="T1" s="73"/>
    </row>
    <row r="2" spans="1:20" ht="12.75" customHeight="1">
      <c r="A2" s="133" t="s">
        <v>1</v>
      </c>
      <c r="B2" s="133" t="s">
        <v>2</v>
      </c>
      <c r="C2" s="153" t="s">
        <v>3</v>
      </c>
      <c r="D2" s="156" t="s">
        <v>4</v>
      </c>
      <c r="E2" s="157"/>
      <c r="F2" s="133" t="s">
        <v>35</v>
      </c>
      <c r="G2" s="133" t="s">
        <v>36</v>
      </c>
      <c r="H2" s="136" t="s">
        <v>32</v>
      </c>
      <c r="I2" s="137"/>
      <c r="J2" s="133" t="s">
        <v>31</v>
      </c>
      <c r="K2" s="133" t="s">
        <v>30</v>
      </c>
      <c r="L2" s="133" t="s">
        <v>5</v>
      </c>
      <c r="M2" s="133" t="s">
        <v>29</v>
      </c>
      <c r="N2" s="133" t="s">
        <v>28</v>
      </c>
      <c r="O2" s="133" t="s">
        <v>25</v>
      </c>
      <c r="P2" s="133" t="s">
        <v>26</v>
      </c>
      <c r="Q2" s="133" t="s">
        <v>22</v>
      </c>
      <c r="R2" s="133" t="s">
        <v>23</v>
      </c>
      <c r="S2" s="133" t="s">
        <v>24</v>
      </c>
      <c r="T2" s="142" t="s">
        <v>27</v>
      </c>
    </row>
    <row r="3" spans="1:20" ht="12.75">
      <c r="A3" s="134"/>
      <c r="B3" s="134"/>
      <c r="C3" s="154"/>
      <c r="D3" s="158"/>
      <c r="E3" s="159"/>
      <c r="F3" s="134"/>
      <c r="G3" s="134"/>
      <c r="H3" s="138"/>
      <c r="I3" s="13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43"/>
    </row>
    <row r="4" spans="1:20" ht="12.75">
      <c r="A4" s="134"/>
      <c r="B4" s="134"/>
      <c r="C4" s="154"/>
      <c r="D4" s="160"/>
      <c r="E4" s="161"/>
      <c r="F4" s="134"/>
      <c r="G4" s="134"/>
      <c r="H4" s="140"/>
      <c r="I4" s="141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43"/>
    </row>
    <row r="5" spans="1:20" ht="96" customHeight="1">
      <c r="A5" s="135"/>
      <c r="B5" s="135"/>
      <c r="C5" s="155"/>
      <c r="D5" s="76" t="s">
        <v>6</v>
      </c>
      <c r="E5" s="76" t="s">
        <v>7</v>
      </c>
      <c r="F5" s="135"/>
      <c r="G5" s="135"/>
      <c r="H5" s="75" t="s">
        <v>33</v>
      </c>
      <c r="I5" s="75" t="s">
        <v>34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44"/>
    </row>
    <row r="6" spans="1:20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11</v>
      </c>
      <c r="G6" s="77">
        <v>11</v>
      </c>
      <c r="H6" s="77"/>
      <c r="I6" s="77"/>
      <c r="J6" s="77">
        <v>8</v>
      </c>
      <c r="K6" s="77">
        <v>9</v>
      </c>
      <c r="L6" s="77">
        <v>10</v>
      </c>
      <c r="M6" s="77">
        <v>17</v>
      </c>
      <c r="N6" s="77">
        <v>18</v>
      </c>
      <c r="O6" s="77">
        <v>14</v>
      </c>
      <c r="P6" s="77">
        <v>15</v>
      </c>
      <c r="Q6" s="77">
        <v>20</v>
      </c>
      <c r="R6" s="77">
        <v>21</v>
      </c>
      <c r="S6" s="77">
        <v>22</v>
      </c>
      <c r="T6" s="78">
        <v>23</v>
      </c>
    </row>
    <row r="7" spans="1:20" ht="12.75">
      <c r="A7" s="79">
        <v>1</v>
      </c>
      <c r="B7" s="145" t="s">
        <v>20</v>
      </c>
      <c r="C7" s="148" t="s">
        <v>21</v>
      </c>
      <c r="D7" s="80" t="s">
        <v>8</v>
      </c>
      <c r="E7" s="81">
        <v>3812.5</v>
      </c>
      <c r="F7" s="82">
        <v>2.44</v>
      </c>
      <c r="G7" s="82"/>
      <c r="H7" s="82">
        <v>9302.5</v>
      </c>
      <c r="I7" s="83"/>
      <c r="J7" s="84">
        <f>(E7*F7)</f>
        <v>9302.5</v>
      </c>
      <c r="K7" s="84">
        <f>G7*E7</f>
        <v>0</v>
      </c>
      <c r="L7" s="85">
        <f>SUM(J7,K7)</f>
        <v>9302.5</v>
      </c>
      <c r="M7" s="86">
        <f>J7-H7</f>
        <v>0</v>
      </c>
      <c r="N7" s="86">
        <f>SUM(K7-P7)</f>
        <v>0</v>
      </c>
      <c r="O7" s="87"/>
      <c r="P7" s="87"/>
      <c r="Q7" s="88"/>
      <c r="R7" s="88"/>
      <c r="S7" s="88"/>
      <c r="T7" s="89"/>
    </row>
    <row r="8" spans="1:20" ht="12.75">
      <c r="A8" s="79"/>
      <c r="B8" s="146"/>
      <c r="C8" s="149"/>
      <c r="D8" s="80" t="s">
        <v>9</v>
      </c>
      <c r="E8" s="90">
        <v>2521</v>
      </c>
      <c r="F8" s="82">
        <v>2.44</v>
      </c>
      <c r="G8" s="82"/>
      <c r="H8" s="82">
        <v>6151.24</v>
      </c>
      <c r="I8" s="83"/>
      <c r="J8" s="84">
        <f>(E8*F8)</f>
        <v>6151.24</v>
      </c>
      <c r="K8" s="84">
        <f>G8*E8</f>
        <v>0</v>
      </c>
      <c r="L8" s="85">
        <f>SUM(J8,K8)</f>
        <v>6151.24</v>
      </c>
      <c r="M8" s="86">
        <f>J8-H8</f>
        <v>0</v>
      </c>
      <c r="N8" s="86">
        <f>SUM(K8-P8)</f>
        <v>0</v>
      </c>
      <c r="O8" s="87"/>
      <c r="P8" s="87"/>
      <c r="Q8" s="88"/>
      <c r="R8" s="88"/>
      <c r="S8" s="88"/>
      <c r="T8" s="89"/>
    </row>
    <row r="9" spans="1:20" ht="12.75">
      <c r="A9" s="79"/>
      <c r="B9" s="146"/>
      <c r="C9" s="149"/>
      <c r="D9" s="80" t="s">
        <v>10</v>
      </c>
      <c r="E9" s="90">
        <v>5008.75</v>
      </c>
      <c r="F9" s="82">
        <v>2.44</v>
      </c>
      <c r="G9" s="82"/>
      <c r="H9" s="82">
        <v>12221.35</v>
      </c>
      <c r="I9" s="83"/>
      <c r="J9" s="84">
        <f>(E9*F9)</f>
        <v>12221.35</v>
      </c>
      <c r="K9" s="84">
        <f>G9*E9</f>
        <v>0</v>
      </c>
      <c r="L9" s="85">
        <f>SUM(J9,K9)</f>
        <v>12221.35</v>
      </c>
      <c r="M9" s="86">
        <f>J9-H9</f>
        <v>0</v>
      </c>
      <c r="N9" s="86">
        <f>SUM(K9-P9)</f>
        <v>0</v>
      </c>
      <c r="O9" s="87"/>
      <c r="P9" s="87"/>
      <c r="Q9" s="88"/>
      <c r="R9" s="88"/>
      <c r="S9" s="88"/>
      <c r="T9" s="89"/>
    </row>
    <row r="10" spans="1:20" ht="21.75">
      <c r="A10" s="79"/>
      <c r="B10" s="146"/>
      <c r="C10" s="149"/>
      <c r="D10" s="91" t="s">
        <v>37</v>
      </c>
      <c r="E10" s="92">
        <f>SUM(E7,E8,E9)</f>
        <v>11342.25</v>
      </c>
      <c r="F10" s="92"/>
      <c r="G10" s="92"/>
      <c r="H10" s="92">
        <f aca="true" t="shared" si="0" ref="H10:S10">SUM(H7,H8,H9)</f>
        <v>27675.09</v>
      </c>
      <c r="I10" s="69"/>
      <c r="J10" s="92">
        <f t="shared" si="0"/>
        <v>27675.09</v>
      </c>
      <c r="K10" s="92">
        <f t="shared" si="0"/>
        <v>0</v>
      </c>
      <c r="L10" s="92">
        <f t="shared" si="0"/>
        <v>27675.09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0</v>
      </c>
      <c r="S10" s="92">
        <f t="shared" si="0"/>
        <v>0</v>
      </c>
      <c r="T10" s="93"/>
    </row>
    <row r="11" spans="1:20" ht="12.75">
      <c r="A11" s="79"/>
      <c r="B11" s="146"/>
      <c r="C11" s="149"/>
      <c r="D11" s="80" t="s">
        <v>11</v>
      </c>
      <c r="E11" s="81">
        <v>3201</v>
      </c>
      <c r="F11" s="82">
        <v>2.44</v>
      </c>
      <c r="G11" s="82"/>
      <c r="H11" s="83">
        <v>7810.44</v>
      </c>
      <c r="I11" s="83"/>
      <c r="J11" s="84">
        <f>(E11*F11)</f>
        <v>7810.44</v>
      </c>
      <c r="K11" s="84">
        <f>G11*E11</f>
        <v>0</v>
      </c>
      <c r="L11" s="85">
        <f>SUM(J11,K11)</f>
        <v>7810.44</v>
      </c>
      <c r="M11" s="86">
        <f>J11-H11</f>
        <v>0</v>
      </c>
      <c r="N11" s="86">
        <f>SUM(K11-P11)</f>
        <v>0</v>
      </c>
      <c r="O11" s="87"/>
      <c r="P11" s="87"/>
      <c r="Q11" s="88"/>
      <c r="R11" s="88"/>
      <c r="S11" s="88"/>
      <c r="T11" s="89"/>
    </row>
    <row r="12" spans="1:20" ht="12.75">
      <c r="A12" s="79"/>
      <c r="B12" s="146"/>
      <c r="C12" s="149"/>
      <c r="D12" s="80" t="s">
        <v>12</v>
      </c>
      <c r="E12" s="81">
        <v>2821.3</v>
      </c>
      <c r="F12" s="82">
        <v>2.44</v>
      </c>
      <c r="G12" s="82"/>
      <c r="H12" s="83">
        <v>6883.97</v>
      </c>
      <c r="I12" s="83"/>
      <c r="J12" s="84">
        <f>(E12*F12)</f>
        <v>6883.972000000001</v>
      </c>
      <c r="K12" s="84">
        <f>G12*E12</f>
        <v>0</v>
      </c>
      <c r="L12" s="85">
        <f>SUM(J12,K12)</f>
        <v>6883.972000000001</v>
      </c>
      <c r="M12" s="86">
        <f>J12-H12</f>
        <v>0.0020000000004074536</v>
      </c>
      <c r="N12" s="86">
        <f>SUM(K12-P12)</f>
        <v>0</v>
      </c>
      <c r="O12" s="87"/>
      <c r="P12" s="87"/>
      <c r="Q12" s="88"/>
      <c r="R12" s="88"/>
      <c r="S12" s="88"/>
      <c r="T12" s="89"/>
    </row>
    <row r="13" spans="1:20" ht="12.75">
      <c r="A13" s="79"/>
      <c r="B13" s="146"/>
      <c r="C13" s="149"/>
      <c r="D13" s="80" t="s">
        <v>13</v>
      </c>
      <c r="E13" s="81">
        <v>3661.85</v>
      </c>
      <c r="F13" s="82">
        <v>2.44</v>
      </c>
      <c r="G13" s="82"/>
      <c r="H13" s="83">
        <v>8934.91</v>
      </c>
      <c r="I13" s="83"/>
      <c r="J13" s="84">
        <f>(E13*F13)</f>
        <v>8934.913999999999</v>
      </c>
      <c r="K13" s="84">
        <f>G13*E13</f>
        <v>0</v>
      </c>
      <c r="L13" s="85">
        <f>SUM(J13,K13)</f>
        <v>8934.913999999999</v>
      </c>
      <c r="M13" s="86">
        <f>J13-H13</f>
        <v>0.003999999998995918</v>
      </c>
      <c r="N13" s="86">
        <f>SUM(K13-P13)</f>
        <v>0</v>
      </c>
      <c r="O13" s="87"/>
      <c r="P13" s="87"/>
      <c r="Q13" s="88"/>
      <c r="R13" s="88"/>
      <c r="S13" s="88"/>
      <c r="T13" s="89"/>
    </row>
    <row r="14" spans="1:20" ht="21.75">
      <c r="A14" s="79"/>
      <c r="B14" s="146"/>
      <c r="C14" s="149"/>
      <c r="D14" s="91" t="s">
        <v>38</v>
      </c>
      <c r="E14" s="92">
        <f>SUM(E11,E12,E13)</f>
        <v>9684.15</v>
      </c>
      <c r="F14" s="92"/>
      <c r="G14" s="92"/>
      <c r="H14" s="92">
        <f>SUM(H11,H12,H13)</f>
        <v>23629.32</v>
      </c>
      <c r="I14" s="69"/>
      <c r="J14" s="92">
        <f aca="true" t="shared" si="1" ref="J14:S14">SUM(J11,J12,J13)</f>
        <v>23629.326</v>
      </c>
      <c r="K14" s="92">
        <f t="shared" si="1"/>
        <v>0</v>
      </c>
      <c r="L14" s="92">
        <f t="shared" si="1"/>
        <v>23629.326</v>
      </c>
      <c r="M14" s="92">
        <f t="shared" si="1"/>
        <v>0.0059999999994033715</v>
      </c>
      <c r="N14" s="92">
        <f t="shared" si="1"/>
        <v>0</v>
      </c>
      <c r="O14" s="92">
        <f t="shared" si="1"/>
        <v>0</v>
      </c>
      <c r="P14" s="92">
        <f t="shared" si="1"/>
        <v>0</v>
      </c>
      <c r="Q14" s="92">
        <f t="shared" si="1"/>
        <v>0</v>
      </c>
      <c r="R14" s="92">
        <f t="shared" si="1"/>
        <v>0</v>
      </c>
      <c r="S14" s="92">
        <f t="shared" si="1"/>
        <v>0</v>
      </c>
      <c r="T14" s="93"/>
    </row>
    <row r="15" spans="1:20" ht="12.75">
      <c r="A15" s="79"/>
      <c r="B15" s="146"/>
      <c r="C15" s="149"/>
      <c r="D15" s="80" t="s">
        <v>14</v>
      </c>
      <c r="E15" s="94">
        <v>4135.6</v>
      </c>
      <c r="F15" s="82">
        <v>2.44</v>
      </c>
      <c r="G15" s="82"/>
      <c r="H15" s="83">
        <v>10090.86</v>
      </c>
      <c r="I15" s="83"/>
      <c r="J15" s="84">
        <f>(E15*F15)</f>
        <v>10090.864000000001</v>
      </c>
      <c r="K15" s="84">
        <f>G15*E15</f>
        <v>0</v>
      </c>
      <c r="L15" s="85">
        <f>SUM(J15,K15)</f>
        <v>10090.864000000001</v>
      </c>
      <c r="M15" s="86">
        <f>J15-H15</f>
        <v>0.004000000000814907</v>
      </c>
      <c r="N15" s="86">
        <f>SUM(K15-P15)</f>
        <v>0</v>
      </c>
      <c r="O15" s="87"/>
      <c r="P15" s="87"/>
      <c r="Q15" s="88"/>
      <c r="R15" s="88"/>
      <c r="S15" s="88"/>
      <c r="T15" s="89"/>
    </row>
    <row r="16" spans="1:20" ht="12.75">
      <c r="A16" s="79"/>
      <c r="B16" s="146"/>
      <c r="C16" s="149"/>
      <c r="D16" s="80" t="s">
        <v>15</v>
      </c>
      <c r="E16" s="94">
        <v>2644.65</v>
      </c>
      <c r="F16" s="82">
        <v>2.44</v>
      </c>
      <c r="G16" s="82"/>
      <c r="H16" s="83">
        <v>6452.95</v>
      </c>
      <c r="I16" s="83"/>
      <c r="J16" s="84">
        <f>(E16*F16)</f>
        <v>6452.946</v>
      </c>
      <c r="K16" s="84">
        <f>G16*E16</f>
        <v>0</v>
      </c>
      <c r="L16" s="85">
        <f>SUM(J16,K16)</f>
        <v>6452.946</v>
      </c>
      <c r="M16" s="86">
        <f>J16-H16</f>
        <v>-0.0039999999999054126</v>
      </c>
      <c r="N16" s="86">
        <f>SUM(K16-P16)</f>
        <v>0</v>
      </c>
      <c r="O16" s="87"/>
      <c r="P16" s="87"/>
      <c r="Q16" s="88"/>
      <c r="R16" s="88"/>
      <c r="S16" s="88"/>
      <c r="T16" s="89"/>
    </row>
    <row r="17" spans="1:20" ht="12.75">
      <c r="A17" s="79"/>
      <c r="B17" s="146"/>
      <c r="C17" s="149"/>
      <c r="D17" s="80" t="s">
        <v>16</v>
      </c>
      <c r="E17" s="94">
        <v>3599.3</v>
      </c>
      <c r="F17" s="82">
        <v>2.44</v>
      </c>
      <c r="G17" s="82"/>
      <c r="H17" s="83">
        <v>8782.29</v>
      </c>
      <c r="I17" s="83"/>
      <c r="J17" s="84">
        <f>(E17*F17)</f>
        <v>8782.292</v>
      </c>
      <c r="K17" s="84">
        <f>G17*E17</f>
        <v>0</v>
      </c>
      <c r="L17" s="85">
        <f>SUM(J17,K17)</f>
        <v>8782.292</v>
      </c>
      <c r="M17" s="86">
        <f>J17-H17</f>
        <v>0.0019999999985884642</v>
      </c>
      <c r="N17" s="86">
        <f>SUM(K17-P17)</f>
        <v>0</v>
      </c>
      <c r="O17" s="87"/>
      <c r="P17" s="87"/>
      <c r="Q17" s="88"/>
      <c r="R17" s="88"/>
      <c r="S17" s="88"/>
      <c r="T17" s="89"/>
    </row>
    <row r="18" spans="1:20" ht="21.75">
      <c r="A18" s="79"/>
      <c r="B18" s="146"/>
      <c r="C18" s="149"/>
      <c r="D18" s="91" t="s">
        <v>39</v>
      </c>
      <c r="E18" s="92">
        <f>SUM(E15,E16,E17)</f>
        <v>10379.55</v>
      </c>
      <c r="F18" s="92"/>
      <c r="G18" s="92"/>
      <c r="H18" s="92">
        <f aca="true" t="shared" si="2" ref="H18:S18">SUM(H15,H16,H17)</f>
        <v>25326.100000000002</v>
      </c>
      <c r="I18" s="69"/>
      <c r="J18" s="92">
        <f t="shared" si="2"/>
        <v>25326.102</v>
      </c>
      <c r="K18" s="92">
        <f t="shared" si="2"/>
        <v>0</v>
      </c>
      <c r="L18" s="92">
        <f t="shared" si="2"/>
        <v>25326.102</v>
      </c>
      <c r="M18" s="92">
        <f t="shared" si="2"/>
        <v>0.001999999999497959</v>
      </c>
      <c r="N18" s="92">
        <f t="shared" si="2"/>
        <v>0</v>
      </c>
      <c r="O18" s="92">
        <f t="shared" si="2"/>
        <v>0</v>
      </c>
      <c r="P18" s="92">
        <f t="shared" si="2"/>
        <v>0</v>
      </c>
      <c r="Q18" s="92">
        <f t="shared" si="2"/>
        <v>0</v>
      </c>
      <c r="R18" s="92">
        <f t="shared" si="2"/>
        <v>0</v>
      </c>
      <c r="S18" s="92">
        <f t="shared" si="2"/>
        <v>0</v>
      </c>
      <c r="T18" s="93"/>
    </row>
    <row r="19" spans="1:20" ht="12.75">
      <c r="A19" s="79"/>
      <c r="B19" s="146"/>
      <c r="C19" s="149"/>
      <c r="D19" s="80" t="s">
        <v>17</v>
      </c>
      <c r="E19" s="81">
        <v>3494.35</v>
      </c>
      <c r="F19" s="82">
        <v>2.44</v>
      </c>
      <c r="G19" s="82"/>
      <c r="H19" s="83">
        <v>8526.21</v>
      </c>
      <c r="I19" s="83"/>
      <c r="J19" s="84">
        <f>(E19*F19)</f>
        <v>8526.214</v>
      </c>
      <c r="K19" s="84">
        <f>G19*E19</f>
        <v>0</v>
      </c>
      <c r="L19" s="85">
        <f>SUM(J19,K19)</f>
        <v>8526.214</v>
      </c>
      <c r="M19" s="86">
        <f>J19-H19</f>
        <v>0.004000000000814907</v>
      </c>
      <c r="N19" s="86">
        <f>SUM(K19-P19)</f>
        <v>0</v>
      </c>
      <c r="O19" s="87"/>
      <c r="P19" s="87"/>
      <c r="Q19" s="88"/>
      <c r="R19" s="88"/>
      <c r="S19" s="88"/>
      <c r="T19" s="89"/>
    </row>
    <row r="20" spans="1:20" ht="12.75">
      <c r="A20" s="79"/>
      <c r="B20" s="146"/>
      <c r="C20" s="149"/>
      <c r="D20" s="80" t="s">
        <v>18</v>
      </c>
      <c r="E20" s="81">
        <v>4042.85</v>
      </c>
      <c r="F20" s="82">
        <v>2.44</v>
      </c>
      <c r="G20" s="82"/>
      <c r="H20" s="83">
        <v>9864.55</v>
      </c>
      <c r="I20" s="83"/>
      <c r="J20" s="84">
        <f>(E20*F20)</f>
        <v>9864.554</v>
      </c>
      <c r="K20" s="84">
        <f>G20*E20</f>
        <v>0</v>
      </c>
      <c r="L20" s="85">
        <f>SUM(J20,K20)</f>
        <v>9864.554</v>
      </c>
      <c r="M20" s="86">
        <f>J20-H20</f>
        <v>0.004000000000814907</v>
      </c>
      <c r="N20" s="86">
        <f>SUM(K20-P20)</f>
        <v>0</v>
      </c>
      <c r="O20" s="87"/>
      <c r="P20" s="87"/>
      <c r="Q20" s="88"/>
      <c r="R20" s="88"/>
      <c r="S20" s="88"/>
      <c r="T20" s="89"/>
    </row>
    <row r="21" spans="1:20" ht="12.75">
      <c r="A21" s="95"/>
      <c r="B21" s="147"/>
      <c r="C21" s="150"/>
      <c r="D21" s="80" t="s">
        <v>19</v>
      </c>
      <c r="E21" s="90">
        <v>4103.2</v>
      </c>
      <c r="F21" s="82">
        <v>2.44</v>
      </c>
      <c r="G21" s="82"/>
      <c r="H21" s="83">
        <v>10011.8</v>
      </c>
      <c r="I21" s="83"/>
      <c r="J21" s="84">
        <f>(E21*F21)</f>
        <v>10011.807999999999</v>
      </c>
      <c r="K21" s="84">
        <f>G21*E21</f>
        <v>0</v>
      </c>
      <c r="L21" s="85">
        <f>SUM(J21,K21)</f>
        <v>10011.807999999999</v>
      </c>
      <c r="M21" s="86">
        <f>J21-H21</f>
        <v>0.007999999999810825</v>
      </c>
      <c r="N21" s="86">
        <f>SUM(K21-P21)</f>
        <v>0</v>
      </c>
      <c r="O21" s="87"/>
      <c r="P21" s="87"/>
      <c r="Q21" s="88"/>
      <c r="R21" s="88"/>
      <c r="S21" s="88"/>
      <c r="T21" s="89"/>
    </row>
    <row r="22" spans="1:20" ht="21.75">
      <c r="A22" s="96"/>
      <c r="B22" s="96"/>
      <c r="C22" s="96"/>
      <c r="D22" s="91" t="s">
        <v>40</v>
      </c>
      <c r="E22" s="92">
        <f>SUM(E19,E20,E21)</f>
        <v>11640.4</v>
      </c>
      <c r="F22" s="92"/>
      <c r="G22" s="92"/>
      <c r="H22" s="92">
        <f>SUM(H19,H20,H21)</f>
        <v>28402.559999999998</v>
      </c>
      <c r="I22" s="69"/>
      <c r="J22" s="92">
        <f aca="true" t="shared" si="3" ref="J22:S22">SUM(J19,J20,J21)</f>
        <v>28402.576</v>
      </c>
      <c r="K22" s="92">
        <f t="shared" si="3"/>
        <v>0</v>
      </c>
      <c r="L22" s="92">
        <f t="shared" si="3"/>
        <v>28402.576</v>
      </c>
      <c r="M22" s="92">
        <f t="shared" si="3"/>
        <v>0.01600000000144064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3"/>
    </row>
    <row r="23" spans="1:20" s="102" customFormat="1" ht="24">
      <c r="A23" s="97"/>
      <c r="B23" s="97"/>
      <c r="C23" s="98"/>
      <c r="D23" s="99" t="s">
        <v>42</v>
      </c>
      <c r="E23" s="100">
        <f>SUM(E10+E14+E18+E22)</f>
        <v>43046.35</v>
      </c>
      <c r="F23" s="100"/>
      <c r="G23" s="100"/>
      <c r="H23" s="100">
        <f>SUM(H10+H14+H18+H22)</f>
        <v>105033.07</v>
      </c>
      <c r="I23" s="97"/>
      <c r="J23" s="100">
        <f>SUM(J10+J14+J18+J22)</f>
        <v>105033.094</v>
      </c>
      <c r="K23" s="100">
        <f aca="true" t="shared" si="4" ref="K23:S23">SUM(K10+K14+K18+K22)</f>
        <v>0</v>
      </c>
      <c r="L23" s="100">
        <f t="shared" si="4"/>
        <v>105033.094</v>
      </c>
      <c r="M23" s="100">
        <f t="shared" si="4"/>
        <v>0.02400000000034197</v>
      </c>
      <c r="N23" s="100">
        <f t="shared" si="4"/>
        <v>0</v>
      </c>
      <c r="O23" s="100">
        <f t="shared" si="4"/>
        <v>0</v>
      </c>
      <c r="P23" s="100">
        <f t="shared" si="4"/>
        <v>0</v>
      </c>
      <c r="Q23" s="100">
        <f t="shared" si="4"/>
        <v>0</v>
      </c>
      <c r="R23" s="100">
        <f t="shared" si="4"/>
        <v>0</v>
      </c>
      <c r="S23" s="100">
        <f t="shared" si="4"/>
        <v>0</v>
      </c>
      <c r="T23" s="101"/>
    </row>
    <row r="24" spans="1:20" ht="48">
      <c r="A24" s="103"/>
      <c r="B24" s="103"/>
      <c r="C24" s="104"/>
      <c r="D24" s="105" t="s">
        <v>41</v>
      </c>
      <c r="E24" s="106">
        <f>SUM(E10+E14+E18+E22)+'2017'!E24</f>
        <v>186704.66</v>
      </c>
      <c r="F24" s="106"/>
      <c r="G24" s="106"/>
      <c r="H24" s="106">
        <f>SUM(H10+H14+H18+H22)+'2017'!H24</f>
        <v>455559.942</v>
      </c>
      <c r="I24" s="106">
        <f>SUM(I10+I14+I18+I22)+'2017'!I24</f>
        <v>0</v>
      </c>
      <c r="J24" s="106">
        <f>SUM(J10+J14+J18+J22)+'2017'!J24</f>
        <v>455559.3704</v>
      </c>
      <c r="K24" s="106">
        <f>SUM(K10+K14+K18+K22)+'2017'!K24</f>
        <v>0</v>
      </c>
      <c r="L24" s="106">
        <f>SUM(L10+L14+L18+L22)+'2017'!L24</f>
        <v>455559.3704</v>
      </c>
      <c r="M24" s="106">
        <f>SUM(M10+M14+M18+M22)+'2017'!M24</f>
        <v>-0.5716000000005579</v>
      </c>
      <c r="N24" s="106">
        <f>SUM(N10+N14+N18+N22)+'2017'!N24</f>
        <v>0</v>
      </c>
      <c r="O24" s="106">
        <f>SUM(O10+O14+O18+O22)+'2017'!O24</f>
        <v>0</v>
      </c>
      <c r="P24" s="106">
        <f>SUM(P10+P14+P18+P22)+'2017'!P24</f>
        <v>0</v>
      </c>
      <c r="Q24" s="106">
        <f>SUM(Q10+Q14+Q18+Q22)+'2017'!Q24</f>
        <v>0</v>
      </c>
      <c r="R24" s="106">
        <f>SUM(R10+R14+R18+R22)+'2017'!R24</f>
        <v>0</v>
      </c>
      <c r="S24" s="106">
        <f>SUM(S10+S14+S18+S22)+'2017'!S24</f>
        <v>0</v>
      </c>
      <c r="T24" s="106"/>
    </row>
  </sheetData>
  <sheetProtection/>
  <mergeCells count="21">
    <mergeCell ref="B7:B21"/>
    <mergeCell ref="C7:C21"/>
    <mergeCell ref="H2:I4"/>
    <mergeCell ref="M2:M5"/>
    <mergeCell ref="T2:T5"/>
    <mergeCell ref="R2:R5"/>
    <mergeCell ref="S2:S5"/>
    <mergeCell ref="N2:N5"/>
    <mergeCell ref="O2:O5"/>
    <mergeCell ref="A2:A5"/>
    <mergeCell ref="B2:B5"/>
    <mergeCell ref="C2:C5"/>
    <mergeCell ref="D2:E4"/>
    <mergeCell ref="F2:F5"/>
    <mergeCell ref="Q2:Q5"/>
    <mergeCell ref="C1:D1"/>
    <mergeCell ref="G2:G5"/>
    <mergeCell ref="J2:J5"/>
    <mergeCell ref="K2:K5"/>
    <mergeCell ref="L2:L5"/>
    <mergeCell ref="P2:P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421875" style="74" customWidth="1"/>
    <col min="2" max="5" width="9.140625" style="74" customWidth="1"/>
    <col min="6" max="6" width="9.57421875" style="74" bestFit="1" customWidth="1"/>
    <col min="7" max="7" width="9.140625" style="74" customWidth="1"/>
    <col min="8" max="8" width="10.421875" style="74" customWidth="1"/>
    <col min="9" max="10" width="11.7109375" style="74" customWidth="1"/>
    <col min="11" max="11" width="11.28125" style="74" customWidth="1"/>
    <col min="12" max="12" width="11.421875" style="74" customWidth="1"/>
    <col min="13" max="13" width="11.7109375" style="74" customWidth="1"/>
    <col min="14" max="14" width="11.00390625" style="74" customWidth="1"/>
    <col min="15" max="16384" width="9.140625" style="74" customWidth="1"/>
  </cols>
  <sheetData>
    <row r="1" spans="1:20" ht="15">
      <c r="A1" s="69"/>
      <c r="B1" s="70" t="s">
        <v>0</v>
      </c>
      <c r="C1" s="151">
        <v>2019</v>
      </c>
      <c r="D1" s="152"/>
      <c r="E1" s="71"/>
      <c r="F1" s="72"/>
      <c r="G1" s="72"/>
      <c r="H1" s="71"/>
      <c r="I1" s="71"/>
      <c r="J1" s="72"/>
      <c r="K1" s="72"/>
      <c r="L1" s="72"/>
      <c r="M1" s="71"/>
      <c r="N1" s="71"/>
      <c r="O1" s="72"/>
      <c r="P1" s="71"/>
      <c r="Q1" s="71"/>
      <c r="R1" s="71"/>
      <c r="S1" s="71"/>
      <c r="T1" s="73"/>
    </row>
    <row r="2" spans="1:20" ht="12.75" customHeight="1">
      <c r="A2" s="133" t="s">
        <v>1</v>
      </c>
      <c r="B2" s="133" t="s">
        <v>2</v>
      </c>
      <c r="C2" s="153" t="s">
        <v>3</v>
      </c>
      <c r="D2" s="156" t="s">
        <v>4</v>
      </c>
      <c r="E2" s="157"/>
      <c r="F2" s="133" t="s">
        <v>35</v>
      </c>
      <c r="G2" s="133" t="s">
        <v>36</v>
      </c>
      <c r="H2" s="136" t="s">
        <v>32</v>
      </c>
      <c r="I2" s="137"/>
      <c r="J2" s="133" t="s">
        <v>31</v>
      </c>
      <c r="K2" s="133" t="s">
        <v>30</v>
      </c>
      <c r="L2" s="133" t="s">
        <v>5</v>
      </c>
      <c r="M2" s="133" t="s">
        <v>29</v>
      </c>
      <c r="N2" s="133" t="s">
        <v>28</v>
      </c>
      <c r="O2" s="133" t="s">
        <v>25</v>
      </c>
      <c r="P2" s="133" t="s">
        <v>26</v>
      </c>
      <c r="Q2" s="133" t="s">
        <v>22</v>
      </c>
      <c r="R2" s="133" t="s">
        <v>23</v>
      </c>
      <c r="S2" s="133" t="s">
        <v>24</v>
      </c>
      <c r="T2" s="142" t="s">
        <v>27</v>
      </c>
    </row>
    <row r="3" spans="1:20" ht="12.75">
      <c r="A3" s="134"/>
      <c r="B3" s="134"/>
      <c r="C3" s="154"/>
      <c r="D3" s="158"/>
      <c r="E3" s="159"/>
      <c r="F3" s="134"/>
      <c r="G3" s="134"/>
      <c r="H3" s="138"/>
      <c r="I3" s="13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43"/>
    </row>
    <row r="4" spans="1:20" ht="12.75">
      <c r="A4" s="134"/>
      <c r="B4" s="134"/>
      <c r="C4" s="154"/>
      <c r="D4" s="160"/>
      <c r="E4" s="161"/>
      <c r="F4" s="134"/>
      <c r="G4" s="134"/>
      <c r="H4" s="140"/>
      <c r="I4" s="141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43"/>
    </row>
    <row r="5" spans="1:20" ht="96" customHeight="1">
      <c r="A5" s="135"/>
      <c r="B5" s="135"/>
      <c r="C5" s="155"/>
      <c r="D5" s="76" t="s">
        <v>6</v>
      </c>
      <c r="E5" s="76" t="s">
        <v>7</v>
      </c>
      <c r="F5" s="135"/>
      <c r="G5" s="135"/>
      <c r="H5" s="75" t="s">
        <v>33</v>
      </c>
      <c r="I5" s="75" t="s">
        <v>34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44"/>
    </row>
    <row r="6" spans="1:20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11</v>
      </c>
      <c r="G6" s="77">
        <v>11</v>
      </c>
      <c r="H6" s="77"/>
      <c r="I6" s="77"/>
      <c r="J6" s="77">
        <v>8</v>
      </c>
      <c r="K6" s="77">
        <v>9</v>
      </c>
      <c r="L6" s="77">
        <v>10</v>
      </c>
      <c r="M6" s="77">
        <v>17</v>
      </c>
      <c r="N6" s="77">
        <v>18</v>
      </c>
      <c r="O6" s="77">
        <v>14</v>
      </c>
      <c r="P6" s="77">
        <v>15</v>
      </c>
      <c r="Q6" s="77">
        <v>20</v>
      </c>
      <c r="R6" s="77">
        <v>21</v>
      </c>
      <c r="S6" s="77">
        <v>22</v>
      </c>
      <c r="T6" s="78">
        <v>23</v>
      </c>
    </row>
    <row r="7" spans="1:20" ht="12.75">
      <c r="A7" s="79">
        <v>1</v>
      </c>
      <c r="B7" s="145" t="s">
        <v>20</v>
      </c>
      <c r="C7" s="148" t="s">
        <v>21</v>
      </c>
      <c r="D7" s="80" t="s">
        <v>8</v>
      </c>
      <c r="E7" s="81">
        <v>5092.15</v>
      </c>
      <c r="F7" s="82">
        <v>2.44</v>
      </c>
      <c r="G7" s="82"/>
      <c r="H7" s="82">
        <v>12424.85</v>
      </c>
      <c r="I7" s="83"/>
      <c r="J7" s="84">
        <f>(E7*F7)</f>
        <v>12424.846</v>
      </c>
      <c r="K7" s="84">
        <f>G7*E7</f>
        <v>0</v>
      </c>
      <c r="L7" s="85">
        <f>SUM(J7,K7)</f>
        <v>12424.846</v>
      </c>
      <c r="M7" s="86">
        <f>J7-H7</f>
        <v>-0.004000000000814907</v>
      </c>
      <c r="N7" s="86">
        <f>SUM(K7-P7)</f>
        <v>0</v>
      </c>
      <c r="O7" s="87"/>
      <c r="P7" s="87"/>
      <c r="Q7" s="88"/>
      <c r="R7" s="88"/>
      <c r="S7" s="88"/>
      <c r="T7" s="89"/>
    </row>
    <row r="8" spans="1:20" ht="12.75">
      <c r="A8" s="79"/>
      <c r="B8" s="146"/>
      <c r="C8" s="149"/>
      <c r="D8" s="80" t="s">
        <v>9</v>
      </c>
      <c r="E8" s="90">
        <v>2576.5</v>
      </c>
      <c r="F8" s="82">
        <v>2.44</v>
      </c>
      <c r="G8" s="82"/>
      <c r="H8" s="82">
        <v>6286.66</v>
      </c>
      <c r="I8" s="83"/>
      <c r="J8" s="84">
        <f>(E8*F8)</f>
        <v>6286.66</v>
      </c>
      <c r="K8" s="84">
        <f>G8*E8</f>
        <v>0</v>
      </c>
      <c r="L8" s="85">
        <f>SUM(J8,K8)</f>
        <v>6286.66</v>
      </c>
      <c r="M8" s="86">
        <f>J8-H8</f>
        <v>0</v>
      </c>
      <c r="N8" s="86">
        <f>SUM(K8-P8)</f>
        <v>0</v>
      </c>
      <c r="O8" s="87"/>
      <c r="P8" s="87"/>
      <c r="Q8" s="88"/>
      <c r="R8" s="88"/>
      <c r="S8" s="88"/>
      <c r="T8" s="89"/>
    </row>
    <row r="9" spans="1:20" ht="12.75">
      <c r="A9" s="79"/>
      <c r="B9" s="146"/>
      <c r="C9" s="149"/>
      <c r="D9" s="80" t="s">
        <v>10</v>
      </c>
      <c r="E9" s="90">
        <v>2753.6</v>
      </c>
      <c r="F9" s="82">
        <v>2.44</v>
      </c>
      <c r="G9" s="82"/>
      <c r="H9" s="82">
        <v>6718.78</v>
      </c>
      <c r="I9" s="83"/>
      <c r="J9" s="84">
        <f>(E9*F9)</f>
        <v>6718.784</v>
      </c>
      <c r="K9" s="84">
        <f>G9*E9</f>
        <v>0</v>
      </c>
      <c r="L9" s="85">
        <f>SUM(J9,K9)</f>
        <v>6718.784</v>
      </c>
      <c r="M9" s="86">
        <f>J9-H9</f>
        <v>0.0039999999999054126</v>
      </c>
      <c r="N9" s="86">
        <f>SUM(K9-P9)</f>
        <v>0</v>
      </c>
      <c r="O9" s="87"/>
      <c r="P9" s="87"/>
      <c r="Q9" s="88"/>
      <c r="R9" s="88"/>
      <c r="S9" s="88"/>
      <c r="T9" s="89"/>
    </row>
    <row r="10" spans="1:20" ht="21.75">
      <c r="A10" s="79"/>
      <c r="B10" s="146"/>
      <c r="C10" s="149"/>
      <c r="D10" s="91" t="s">
        <v>37</v>
      </c>
      <c r="E10" s="92">
        <f>SUM(E7,E8,E9)</f>
        <v>10422.25</v>
      </c>
      <c r="F10" s="92"/>
      <c r="G10" s="92"/>
      <c r="H10" s="92">
        <f>SUM(H7,H8,H9)</f>
        <v>25430.29</v>
      </c>
      <c r="I10" s="69"/>
      <c r="J10" s="92">
        <f aca="true" t="shared" si="0" ref="J10:S10">SUM(J7,J8,J9)</f>
        <v>25430.29</v>
      </c>
      <c r="K10" s="92">
        <f t="shared" si="0"/>
        <v>0</v>
      </c>
      <c r="L10" s="92">
        <f t="shared" si="0"/>
        <v>25430.29</v>
      </c>
      <c r="M10" s="92">
        <f t="shared" si="0"/>
        <v>-9.094947017729282E-13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0</v>
      </c>
      <c r="S10" s="92">
        <f t="shared" si="0"/>
        <v>0</v>
      </c>
      <c r="T10" s="93"/>
    </row>
    <row r="11" spans="1:20" ht="12.75">
      <c r="A11" s="79"/>
      <c r="B11" s="146"/>
      <c r="C11" s="149"/>
      <c r="D11" s="80" t="s">
        <v>11</v>
      </c>
      <c r="E11" s="81">
        <v>3251.35</v>
      </c>
      <c r="F11" s="82">
        <v>2.44</v>
      </c>
      <c r="G11" s="82"/>
      <c r="H11" s="82">
        <v>7933.29</v>
      </c>
      <c r="I11" s="83"/>
      <c r="J11" s="84">
        <f>(E11*F11)</f>
        <v>7933.294</v>
      </c>
      <c r="K11" s="84">
        <f>G11*E11</f>
        <v>0</v>
      </c>
      <c r="L11" s="85">
        <f>SUM(J11,K11)</f>
        <v>7933.294</v>
      </c>
      <c r="M11" s="86">
        <f>J11-H11</f>
        <v>0.0039999999999054126</v>
      </c>
      <c r="N11" s="86">
        <f>SUM(K11-P11)</f>
        <v>0</v>
      </c>
      <c r="O11" s="87"/>
      <c r="P11" s="87"/>
      <c r="Q11" s="88"/>
      <c r="R11" s="88"/>
      <c r="S11" s="88"/>
      <c r="T11" s="89"/>
    </row>
    <row r="12" spans="1:20" ht="12.75">
      <c r="A12" s="79"/>
      <c r="B12" s="146"/>
      <c r="C12" s="149"/>
      <c r="D12" s="80" t="s">
        <v>12</v>
      </c>
      <c r="E12" s="81">
        <v>3928.2</v>
      </c>
      <c r="F12" s="82">
        <v>2.44</v>
      </c>
      <c r="G12" s="82"/>
      <c r="H12" s="82">
        <v>9584.81</v>
      </c>
      <c r="I12" s="83"/>
      <c r="J12" s="84">
        <f>(E12*F12)</f>
        <v>9584.807999999999</v>
      </c>
      <c r="K12" s="84">
        <f>G12*E12</f>
        <v>0</v>
      </c>
      <c r="L12" s="85">
        <f>SUM(J12,K12)</f>
        <v>9584.807999999999</v>
      </c>
      <c r="M12" s="86">
        <f>J12-H12</f>
        <v>-0.0020000000004074536</v>
      </c>
      <c r="N12" s="86">
        <f>SUM(K12-P12)</f>
        <v>0</v>
      </c>
      <c r="O12" s="87"/>
      <c r="P12" s="87"/>
      <c r="Q12" s="88"/>
      <c r="R12" s="88"/>
      <c r="S12" s="88"/>
      <c r="T12" s="89"/>
    </row>
    <row r="13" spans="1:20" ht="12.75">
      <c r="A13" s="79"/>
      <c r="B13" s="146"/>
      <c r="C13" s="149"/>
      <c r="D13" s="80" t="s">
        <v>13</v>
      </c>
      <c r="E13" s="81">
        <v>3493.7</v>
      </c>
      <c r="F13" s="82">
        <v>2.44</v>
      </c>
      <c r="G13" s="82"/>
      <c r="H13" s="82">
        <v>8524.63</v>
      </c>
      <c r="I13" s="83"/>
      <c r="J13" s="84">
        <f>(E13*F13)</f>
        <v>8524.627999999999</v>
      </c>
      <c r="K13" s="84">
        <f>G13*E13</f>
        <v>0</v>
      </c>
      <c r="L13" s="85">
        <f>SUM(J13,K13)</f>
        <v>8524.627999999999</v>
      </c>
      <c r="M13" s="86">
        <f>J13-H13</f>
        <v>-0.0020000000004074536</v>
      </c>
      <c r="N13" s="86">
        <f>SUM(K13-P13)</f>
        <v>0</v>
      </c>
      <c r="O13" s="87"/>
      <c r="P13" s="87"/>
      <c r="Q13" s="88"/>
      <c r="R13" s="88"/>
      <c r="S13" s="88"/>
      <c r="T13" s="89"/>
    </row>
    <row r="14" spans="1:20" ht="21.75">
      <c r="A14" s="79"/>
      <c r="B14" s="146"/>
      <c r="C14" s="149"/>
      <c r="D14" s="91" t="s">
        <v>38</v>
      </c>
      <c r="E14" s="92">
        <f>SUM(E11,E12,E13)</f>
        <v>10673.25</v>
      </c>
      <c r="F14" s="92"/>
      <c r="G14" s="92"/>
      <c r="H14" s="92">
        <f>SUM(H11,H12,H13)</f>
        <v>26042.729999999996</v>
      </c>
      <c r="I14" s="69"/>
      <c r="J14" s="92">
        <f aca="true" t="shared" si="1" ref="J14:S14">SUM(J11,J12,J13)</f>
        <v>26042.729999999996</v>
      </c>
      <c r="K14" s="92">
        <f t="shared" si="1"/>
        <v>0</v>
      </c>
      <c r="L14" s="92">
        <f t="shared" si="1"/>
        <v>26042.729999999996</v>
      </c>
      <c r="M14" s="92">
        <f t="shared" si="1"/>
        <v>-9.094947017729282E-13</v>
      </c>
      <c r="N14" s="92">
        <f t="shared" si="1"/>
        <v>0</v>
      </c>
      <c r="O14" s="92">
        <f t="shared" si="1"/>
        <v>0</v>
      </c>
      <c r="P14" s="92">
        <f t="shared" si="1"/>
        <v>0</v>
      </c>
      <c r="Q14" s="92">
        <f t="shared" si="1"/>
        <v>0</v>
      </c>
      <c r="R14" s="92">
        <f t="shared" si="1"/>
        <v>0</v>
      </c>
      <c r="S14" s="92">
        <f t="shared" si="1"/>
        <v>0</v>
      </c>
      <c r="T14" s="93"/>
    </row>
    <row r="15" spans="1:20" ht="12.75">
      <c r="A15" s="79"/>
      <c r="B15" s="146"/>
      <c r="C15" s="149"/>
      <c r="D15" s="80" t="s">
        <v>14</v>
      </c>
      <c r="E15" s="94">
        <v>3698.05</v>
      </c>
      <c r="F15" s="82">
        <v>2.44</v>
      </c>
      <c r="G15" s="82"/>
      <c r="H15" s="82">
        <v>9023.24</v>
      </c>
      <c r="I15" s="83"/>
      <c r="J15" s="84">
        <f>(E15*F15)</f>
        <v>9023.242</v>
      </c>
      <c r="K15" s="84">
        <f>G15*E15</f>
        <v>0</v>
      </c>
      <c r="L15" s="85">
        <f>SUM(J15,K15)</f>
        <v>9023.242</v>
      </c>
      <c r="M15" s="86">
        <f>J15-H15</f>
        <v>0.0020000000004074536</v>
      </c>
      <c r="N15" s="86">
        <f>SUM(K15-P15)</f>
        <v>0</v>
      </c>
      <c r="O15" s="87"/>
      <c r="P15" s="87"/>
      <c r="Q15" s="88"/>
      <c r="R15" s="88"/>
      <c r="S15" s="88"/>
      <c r="T15" s="89"/>
    </row>
    <row r="16" spans="1:20" ht="12.75">
      <c r="A16" s="79"/>
      <c r="B16" s="146"/>
      <c r="C16" s="149"/>
      <c r="D16" s="80" t="s">
        <v>15</v>
      </c>
      <c r="E16" s="94">
        <v>3752.85</v>
      </c>
      <c r="F16" s="82">
        <v>2.44</v>
      </c>
      <c r="G16" s="82"/>
      <c r="H16" s="82">
        <v>9156.95</v>
      </c>
      <c r="I16" s="83"/>
      <c r="J16" s="84">
        <f>(E16*F16)</f>
        <v>9156.954</v>
      </c>
      <c r="K16" s="84">
        <f>G16*E16</f>
        <v>0</v>
      </c>
      <c r="L16" s="85">
        <f>SUM(J16,K16)</f>
        <v>9156.954</v>
      </c>
      <c r="M16" s="86">
        <f>J16-H16</f>
        <v>0.003999999998995918</v>
      </c>
      <c r="N16" s="86">
        <f>SUM(K16-P16)</f>
        <v>0</v>
      </c>
      <c r="O16" s="87"/>
      <c r="P16" s="87"/>
      <c r="Q16" s="88"/>
      <c r="R16" s="88"/>
      <c r="S16" s="88"/>
      <c r="T16" s="89"/>
    </row>
    <row r="17" spans="1:20" ht="12.75">
      <c r="A17" s="79"/>
      <c r="B17" s="146"/>
      <c r="C17" s="149"/>
      <c r="D17" s="80" t="s">
        <v>16</v>
      </c>
      <c r="E17" s="94">
        <v>2827.2</v>
      </c>
      <c r="F17" s="82">
        <v>2.44</v>
      </c>
      <c r="G17" s="82"/>
      <c r="H17" s="82">
        <v>6898.37</v>
      </c>
      <c r="I17" s="83"/>
      <c r="J17" s="84">
        <f>(E17*F17)</f>
        <v>6898.3679999999995</v>
      </c>
      <c r="K17" s="84">
        <f>G17*E17</f>
        <v>0</v>
      </c>
      <c r="L17" s="85">
        <f>SUM(J17,K17)</f>
        <v>6898.3679999999995</v>
      </c>
      <c r="M17" s="86">
        <f>J17-H17</f>
        <v>-0.0020000000004074536</v>
      </c>
      <c r="N17" s="86">
        <f>SUM(K17-P17)</f>
        <v>0</v>
      </c>
      <c r="O17" s="87"/>
      <c r="P17" s="87"/>
      <c r="Q17" s="88"/>
      <c r="R17" s="88"/>
      <c r="S17" s="88"/>
      <c r="T17" s="89"/>
    </row>
    <row r="18" spans="1:20" ht="21.75">
      <c r="A18" s="79"/>
      <c r="B18" s="146"/>
      <c r="C18" s="149"/>
      <c r="D18" s="91" t="s">
        <v>39</v>
      </c>
      <c r="E18" s="92">
        <f>SUM(E15,E16,E17)</f>
        <v>10278.099999999999</v>
      </c>
      <c r="F18" s="92"/>
      <c r="G18" s="92"/>
      <c r="H18" s="92">
        <f aca="true" t="shared" si="2" ref="H18:S18">SUM(H15,H16,H17)</f>
        <v>25078.56</v>
      </c>
      <c r="I18" s="69"/>
      <c r="J18" s="92">
        <f t="shared" si="2"/>
        <v>25078.564</v>
      </c>
      <c r="K18" s="92">
        <f t="shared" si="2"/>
        <v>0</v>
      </c>
      <c r="L18" s="92">
        <f t="shared" si="2"/>
        <v>25078.564</v>
      </c>
      <c r="M18" s="92">
        <f t="shared" si="2"/>
        <v>0.003999999998995918</v>
      </c>
      <c r="N18" s="92">
        <f t="shared" si="2"/>
        <v>0</v>
      </c>
      <c r="O18" s="92">
        <f t="shared" si="2"/>
        <v>0</v>
      </c>
      <c r="P18" s="92">
        <f t="shared" si="2"/>
        <v>0</v>
      </c>
      <c r="Q18" s="92">
        <f t="shared" si="2"/>
        <v>0</v>
      </c>
      <c r="R18" s="92">
        <f t="shared" si="2"/>
        <v>0</v>
      </c>
      <c r="S18" s="92">
        <f t="shared" si="2"/>
        <v>0</v>
      </c>
      <c r="T18" s="93"/>
    </row>
    <row r="19" spans="1:20" ht="12.75">
      <c r="A19" s="79"/>
      <c r="B19" s="146"/>
      <c r="C19" s="149"/>
      <c r="D19" s="80" t="s">
        <v>17</v>
      </c>
      <c r="E19" s="81">
        <v>3769.7</v>
      </c>
      <c r="F19" s="82">
        <v>2.44</v>
      </c>
      <c r="G19" s="82"/>
      <c r="H19" s="82">
        <v>9198.07</v>
      </c>
      <c r="I19" s="83"/>
      <c r="J19" s="84">
        <f>(E19*F19)</f>
        <v>9198.068</v>
      </c>
      <c r="K19" s="84">
        <f>G19*E19</f>
        <v>0</v>
      </c>
      <c r="L19" s="85">
        <f>SUM(J19,K19)</f>
        <v>9198.068</v>
      </c>
      <c r="M19" s="86">
        <f>J19-H19</f>
        <v>-0.0020000000004074536</v>
      </c>
      <c r="N19" s="86">
        <f>SUM(K19-P19)</f>
        <v>0</v>
      </c>
      <c r="O19" s="87"/>
      <c r="P19" s="87"/>
      <c r="Q19" s="88"/>
      <c r="R19" s="88"/>
      <c r="S19" s="88"/>
      <c r="T19" s="89"/>
    </row>
    <row r="20" spans="1:20" ht="12.75">
      <c r="A20" s="79"/>
      <c r="B20" s="146"/>
      <c r="C20" s="149"/>
      <c r="D20" s="80" t="s">
        <v>18</v>
      </c>
      <c r="E20" s="81">
        <v>2528.85</v>
      </c>
      <c r="F20" s="82">
        <v>2.44</v>
      </c>
      <c r="G20" s="82"/>
      <c r="H20" s="82">
        <v>6170.39</v>
      </c>
      <c r="I20" s="83"/>
      <c r="J20" s="84">
        <f>(E20*F20)</f>
        <v>6170.393999999999</v>
      </c>
      <c r="K20" s="84">
        <f>G20*E20</f>
        <v>0</v>
      </c>
      <c r="L20" s="85">
        <f>SUM(J20,K20)</f>
        <v>6170.393999999999</v>
      </c>
      <c r="M20" s="86">
        <f>J20-H20</f>
        <v>0.003999999998995918</v>
      </c>
      <c r="N20" s="86">
        <f>SUM(K20-P20)</f>
        <v>0</v>
      </c>
      <c r="O20" s="87"/>
      <c r="P20" s="87"/>
      <c r="Q20" s="88"/>
      <c r="R20" s="88"/>
      <c r="S20" s="88"/>
      <c r="T20" s="89"/>
    </row>
    <row r="21" spans="1:20" ht="12.75">
      <c r="A21" s="95"/>
      <c r="B21" s="147"/>
      <c r="C21" s="150"/>
      <c r="D21" s="80" t="s">
        <v>19</v>
      </c>
      <c r="E21" s="90">
        <v>3587.37</v>
      </c>
      <c r="F21" s="82">
        <v>2.44</v>
      </c>
      <c r="G21" s="82"/>
      <c r="H21" s="82">
        <v>8753.18</v>
      </c>
      <c r="I21" s="83"/>
      <c r="J21" s="84">
        <f>(E21*F21)</f>
        <v>8753.182799999999</v>
      </c>
      <c r="K21" s="84">
        <f>G21*E21</f>
        <v>0</v>
      </c>
      <c r="L21" s="85">
        <f>SUM(J21,K21)</f>
        <v>8753.182799999999</v>
      </c>
      <c r="M21" s="86">
        <f>J21-H21</f>
        <v>0.002799999998387648</v>
      </c>
      <c r="N21" s="86">
        <f>SUM(K21-P21)</f>
        <v>0</v>
      </c>
      <c r="O21" s="87"/>
      <c r="P21" s="87"/>
      <c r="Q21" s="88"/>
      <c r="R21" s="88"/>
      <c r="S21" s="88"/>
      <c r="T21" s="89"/>
    </row>
    <row r="22" spans="1:20" ht="21.75">
      <c r="A22" s="96"/>
      <c r="B22" s="96"/>
      <c r="C22" s="96"/>
      <c r="D22" s="91" t="s">
        <v>40</v>
      </c>
      <c r="E22" s="92">
        <f>SUM(E19,E20,E21)</f>
        <v>9885.919999999998</v>
      </c>
      <c r="F22" s="92"/>
      <c r="G22" s="92"/>
      <c r="H22" s="92">
        <f>SUM(H19,H20,H21)</f>
        <v>24121.64</v>
      </c>
      <c r="I22" s="69"/>
      <c r="J22" s="92">
        <f aca="true" t="shared" si="3" ref="J22:S22">SUM(J19,J20,J21)</f>
        <v>24121.6448</v>
      </c>
      <c r="K22" s="92">
        <f t="shared" si="3"/>
        <v>0</v>
      </c>
      <c r="L22" s="92">
        <f t="shared" si="3"/>
        <v>24121.6448</v>
      </c>
      <c r="M22" s="92">
        <f t="shared" si="3"/>
        <v>0.004799999996976112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3"/>
    </row>
    <row r="23" spans="1:20" s="102" customFormat="1" ht="24">
      <c r="A23" s="97"/>
      <c r="B23" s="97"/>
      <c r="C23" s="98"/>
      <c r="D23" s="99" t="s">
        <v>42</v>
      </c>
      <c r="E23" s="100">
        <f>SUM(E10+E14+E18+E22)</f>
        <v>41259.52</v>
      </c>
      <c r="F23" s="100"/>
      <c r="G23" s="100"/>
      <c r="H23" s="100">
        <f>SUM(H10+H14+H18+H22)</f>
        <v>100673.22</v>
      </c>
      <c r="I23" s="97"/>
      <c r="J23" s="100">
        <f>SUM(J10+J14+J18+J22)</f>
        <v>100673.2288</v>
      </c>
      <c r="K23" s="100">
        <f aca="true" t="shared" si="4" ref="K23:S23">SUM(K10+K14+K18+K22)</f>
        <v>0</v>
      </c>
      <c r="L23" s="100">
        <f t="shared" si="4"/>
        <v>100673.2288</v>
      </c>
      <c r="M23" s="100">
        <f t="shared" si="4"/>
        <v>0.00879999999415304</v>
      </c>
      <c r="N23" s="100">
        <f t="shared" si="4"/>
        <v>0</v>
      </c>
      <c r="O23" s="100">
        <f t="shared" si="4"/>
        <v>0</v>
      </c>
      <c r="P23" s="100">
        <f t="shared" si="4"/>
        <v>0</v>
      </c>
      <c r="Q23" s="100">
        <f t="shared" si="4"/>
        <v>0</v>
      </c>
      <c r="R23" s="100">
        <f t="shared" si="4"/>
        <v>0</v>
      </c>
      <c r="S23" s="100">
        <f t="shared" si="4"/>
        <v>0</v>
      </c>
      <c r="T23" s="101"/>
    </row>
    <row r="24" spans="1:20" ht="48">
      <c r="A24" s="103"/>
      <c r="B24" s="103"/>
      <c r="C24" s="104"/>
      <c r="D24" s="105" t="s">
        <v>41</v>
      </c>
      <c r="E24" s="106">
        <f>SUM(E10+E14+E18+E22)+'2018'!E24</f>
        <v>227964.18</v>
      </c>
      <c r="F24" s="106"/>
      <c r="G24" s="106"/>
      <c r="H24" s="106">
        <f>SUM(H10+H14+H18+H22)+'2018'!H24</f>
        <v>556233.162</v>
      </c>
      <c r="I24" s="106">
        <f>SUM(I10+I14+I18+I22)+'2018'!I24</f>
        <v>0</v>
      </c>
      <c r="J24" s="106">
        <f>SUM(J10+J14+J18+J22)+'2018'!J24</f>
        <v>556232.5992</v>
      </c>
      <c r="K24" s="106">
        <f>SUM(K10+K14+K18+K22)+'2018'!K24</f>
        <v>0</v>
      </c>
      <c r="L24" s="106">
        <f>SUM(L10+L14+L18+L22)+'2018'!L24</f>
        <v>556232.5992</v>
      </c>
      <c r="M24" s="106">
        <f>SUM(M10+M14+M18+M22)+'2018'!M24</f>
        <v>-0.5628000000064048</v>
      </c>
      <c r="N24" s="106">
        <f>SUM(N10+N14+N18+N22)+'2018'!N24</f>
        <v>0</v>
      </c>
      <c r="O24" s="106">
        <f>SUM(O10+O14+O18+O22)+'2018'!O24</f>
        <v>0</v>
      </c>
      <c r="P24" s="106">
        <f>SUM(P10+P14+P18+P22)+'2018'!P24</f>
        <v>0</v>
      </c>
      <c r="Q24" s="106">
        <f>SUM(Q10+Q14+Q18+Q22)+'2018'!Q24</f>
        <v>0</v>
      </c>
      <c r="R24" s="106">
        <f>SUM(R10+R14+R18+R22)+'2018'!R24</f>
        <v>0</v>
      </c>
      <c r="S24" s="106">
        <f>SUM(S10+S14+S18+S22)+'2018'!S24</f>
        <v>0</v>
      </c>
      <c r="T24" s="106"/>
    </row>
  </sheetData>
  <sheetProtection/>
  <mergeCells count="21">
    <mergeCell ref="C1:D1"/>
    <mergeCell ref="G2:G5"/>
    <mergeCell ref="J2:J5"/>
    <mergeCell ref="K2:K5"/>
    <mergeCell ref="L2:L5"/>
    <mergeCell ref="P2:P5"/>
    <mergeCell ref="A2:A5"/>
    <mergeCell ref="B2:B5"/>
    <mergeCell ref="C2:C5"/>
    <mergeCell ref="D2:E4"/>
    <mergeCell ref="F2:F5"/>
    <mergeCell ref="Q2:Q5"/>
    <mergeCell ref="B7:B21"/>
    <mergeCell ref="C7:C21"/>
    <mergeCell ref="H2:I4"/>
    <mergeCell ref="M2:M5"/>
    <mergeCell ref="T2:T5"/>
    <mergeCell ref="R2:R5"/>
    <mergeCell ref="S2:S5"/>
    <mergeCell ref="N2:N5"/>
    <mergeCell ref="O2:O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Nadejda Avdjieva</cp:lastModifiedBy>
  <cp:lastPrinted>2017-07-25T11:18:22Z</cp:lastPrinted>
  <dcterms:created xsi:type="dcterms:W3CDTF">2013-11-08T15:13:18Z</dcterms:created>
  <dcterms:modified xsi:type="dcterms:W3CDTF">2024-02-16T09:20:33Z</dcterms:modified>
  <cp:category/>
  <cp:version/>
  <cp:contentType/>
  <cp:contentStatus/>
</cp:coreProperties>
</file>