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320" windowHeight="7875" activeTab="7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Общо" sheetId="9" r:id="rId9"/>
  </sheets>
  <definedNames>
    <definedName name="_xlnm.Print_Area" localSheetId="0">'2011'!$A$1:$T$23</definedName>
    <definedName name="_xlnm.Print_Area" localSheetId="1">'2012'!$A$1:$T$24</definedName>
    <definedName name="_xlnm.Print_Area" localSheetId="2">'2013'!$A$1:$T$24</definedName>
    <definedName name="_xlnm.Print_Area" localSheetId="3">'2014'!$A$1:$T$24</definedName>
    <definedName name="_xlnm.Print_Area" localSheetId="4">'2015'!$A$1:$T$24</definedName>
    <definedName name="_xlnm.Print_Area" localSheetId="5">'2016'!$A$1:$T$24</definedName>
    <definedName name="_xlnm.Print_Area" localSheetId="6">'2017'!$A$1:$T$24</definedName>
  </definedNames>
  <calcPr fullCalcOnLoad="1"/>
</workbook>
</file>

<file path=xl/sharedStrings.xml><?xml version="1.0" encoding="utf-8"?>
<sst xmlns="http://schemas.openxmlformats.org/spreadsheetml/2006/main" count="347" uniqueCount="48">
  <si>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</si>
  <si>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</si>
  <si>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</si>
  <si>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</si>
  <si>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</si>
  <si>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Обща сума на отчисленията, които следва да постъпят</t>
  </si>
  <si>
    <t>месец</t>
  </si>
  <si>
    <t>количество (тонове)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</si>
  <si>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</si>
  <si>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</si>
  <si>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</si>
  <si>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</si>
  <si>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</si>
  <si>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</si>
  <si>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</si>
  <si>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</si>
  <si>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</si>
  <si>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</si>
  <si>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</si>
  <si>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</si>
  <si>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Депо за производствени отпадъци</t>
  </si>
  <si>
    <t>„МОНДИ“ ЕАД</t>
  </si>
  <si>
    <t>Изразходвани средства /лв./</t>
  </si>
  <si>
    <t>Депонирани количества неопасни отпадъци, за които отчисленията по чл. 20 от Наредба N:7 се увеличават с 15 на сто</t>
  </si>
  <si>
    <t>Дължими отчисления по чл. 20, ал. 3 от Наредба N:7 /лв./</t>
  </si>
  <si>
    <t>Дължима лихва за отчисленията по чл.20 от Наредба N:7</t>
  </si>
  <si>
    <t>Натрупана лихва за отчисленията по чл.64 от ЗУО</t>
  </si>
  <si>
    <t xml:space="preserve">забележки </t>
  </si>
  <si>
    <t>Остава да постъпят  по чл. 64 /лв./</t>
  </si>
  <si>
    <t>Остава да постъпят  по чл. 60 /лв./</t>
  </si>
  <si>
    <t>Следва да постъпят в сметката на РИОСВ отчисления по чл. 64 от ЗУО /лв./</t>
  </si>
  <si>
    <t>Следва да постъпят в сметката на РИОСВ отчисления по чл. чл. 60 от ЗУО /лв./</t>
  </si>
  <si>
    <t>Постъпили в сметката на РИОСВ отчисления</t>
  </si>
  <si>
    <t>по чл. 60 от ЗУО /лв./</t>
  </si>
  <si>
    <t>по чл. 64 от ЗУО /лв./</t>
  </si>
  <si>
    <t>Размер на отчисленията по чл. 60 (лв./тон)</t>
  </si>
  <si>
    <t>Размер на отчисленията по чл. 64 (лв./тон)</t>
  </si>
  <si>
    <t>ОБЩО 1-во трим.</t>
  </si>
  <si>
    <t>ОБЩО 2-ро трим.</t>
  </si>
  <si>
    <t>ОБЩО 3-то трим.</t>
  </si>
  <si>
    <t>ОБЩО 4-то трим.</t>
  </si>
  <si>
    <t>От 01.04.2012г. старт експлоатация на собствено депо за производствени неопасни отпадъци  "Чеиргьол"</t>
  </si>
  <si>
    <t>от м.юли   депонираме на депо Асеновград трите отпадъка с код 030302,030309 и 100101</t>
  </si>
  <si>
    <t>Общо депонирани отпадъци на собствено депо Чеиргьол до 31.03.2017г. - 16396,21т; общо платена такса до 31.03.2017г. - 97 557,47лв.</t>
  </si>
  <si>
    <t xml:space="preserve">Общо за годината  </t>
  </si>
  <si>
    <t>Общо за годината</t>
  </si>
  <si>
    <t>Общо с натрупване от 2011 г.</t>
  </si>
  <si>
    <t>2018г.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</si>
</sst>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0.000"/>
    <numFmt numFmtId="174" formatCode="#,##0.00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¥€-2]\ #,##0.00_);[Red]\([$¥€-2]\ #,##0.00\)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9"/>
      <color theme="6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2" fontId="6" fillId="0" borderId="10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0" fillId="11" borderId="0" xfId="0" applyFill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8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11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172" fontId="6" fillId="0" borderId="11" xfId="0" applyNumberFormat="1" applyFont="1" applyBorder="1" applyAlignment="1">
      <alignment horizontal="right" vertical="center"/>
    </xf>
    <xf numFmtId="0" fontId="7" fillId="36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 shrinkToFit="1"/>
    </xf>
    <xf numFmtId="0" fontId="5" fillId="4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4" borderId="11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173" fontId="6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6" fillId="36" borderId="10" xfId="0" applyFont="1" applyFill="1" applyBorder="1" applyAlignment="1">
      <alignment/>
    </xf>
    <xf numFmtId="0" fontId="49" fillId="36" borderId="10" xfId="0" applyFont="1" applyFill="1" applyBorder="1" applyAlignment="1">
      <alignment/>
    </xf>
    <xf numFmtId="0" fontId="5" fillId="36" borderId="10" xfId="0" applyFont="1" applyFill="1" applyBorder="1" applyAlignment="1">
      <alignment wrapText="1"/>
    </xf>
    <xf numFmtId="4" fontId="5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49" fillId="37" borderId="10" xfId="0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4" fontId="5" fillId="37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 wrapText="1"/>
    </xf>
    <xf numFmtId="4" fontId="51" fillId="33" borderId="10" xfId="0" applyNumberFormat="1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" fillId="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/>
      <protection locked="0"/>
    </xf>
    <xf numFmtId="172" fontId="6" fillId="0" borderId="10" xfId="0" applyNumberFormat="1" applyFont="1" applyFill="1" applyBorder="1" applyAlignment="1" applyProtection="1">
      <alignment vertical="center"/>
      <protection locked="0"/>
    </xf>
    <xf numFmtId="172" fontId="6" fillId="0" borderId="10" xfId="0" applyNumberFormat="1" applyFont="1" applyBorder="1" applyAlignment="1" applyProtection="1">
      <alignment horizontal="center" vertical="center"/>
      <protection locked="0"/>
    </xf>
    <xf numFmtId="173" fontId="6" fillId="0" borderId="10" xfId="0" applyNumberFormat="1" applyFont="1" applyFill="1" applyBorder="1" applyAlignment="1" applyProtection="1">
      <alignment vertical="center"/>
      <protection locked="0"/>
    </xf>
    <xf numFmtId="2" fontId="6" fillId="0" borderId="10" xfId="0" applyNumberFormat="1" applyFont="1" applyFill="1" applyBorder="1" applyAlignment="1" applyProtection="1">
      <alignment vertical="center"/>
      <protection locked="0"/>
    </xf>
    <xf numFmtId="172" fontId="6" fillId="0" borderId="10" xfId="0" applyNumberFormat="1" applyFont="1" applyBorder="1" applyAlignment="1" applyProtection="1">
      <alignment vertical="center"/>
      <protection locked="0"/>
    </xf>
    <xf numFmtId="4" fontId="5" fillId="33" borderId="10" xfId="0" applyNumberFormat="1" applyFont="1" applyFill="1" applyBorder="1" applyAlignment="1" applyProtection="1">
      <alignment/>
      <protection locked="0"/>
    </xf>
    <xf numFmtId="0" fontId="5" fillId="4" borderId="11" xfId="0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4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 shrinkToFit="1"/>
    </xf>
    <xf numFmtId="0" fontId="5" fillId="4" borderId="13" xfId="0" applyFont="1" applyFill="1" applyBorder="1" applyAlignment="1">
      <alignment horizontal="center" vertical="center" wrapText="1" shrinkToFit="1"/>
    </xf>
    <xf numFmtId="0" fontId="5" fillId="4" borderId="11" xfId="0" applyFont="1" applyFill="1" applyBorder="1" applyAlignment="1">
      <alignment horizontal="center" vertical="center" wrapText="1" shrinkToFit="1"/>
    </xf>
    <xf numFmtId="0" fontId="5" fillId="4" borderId="14" xfId="0" applyFont="1" applyFill="1" applyBorder="1" applyAlignment="1">
      <alignment horizontal="center" vertical="center" wrapText="1" shrinkToFit="1"/>
    </xf>
    <xf numFmtId="0" fontId="5" fillId="4" borderId="15" xfId="0" applyFont="1" applyFill="1" applyBorder="1" applyAlignment="1">
      <alignment horizontal="center" vertical="center" wrapText="1" shrinkToFit="1"/>
    </xf>
    <xf numFmtId="0" fontId="5" fillId="4" borderId="16" xfId="0" applyFont="1" applyFill="1" applyBorder="1" applyAlignment="1">
      <alignment horizontal="center" vertical="center" wrapText="1" shrinkToFit="1"/>
    </xf>
    <xf numFmtId="0" fontId="5" fillId="4" borderId="17" xfId="0" applyFont="1" applyFill="1" applyBorder="1" applyAlignment="1">
      <alignment horizontal="center" vertical="center" wrapText="1" shrinkToFit="1"/>
    </xf>
    <xf numFmtId="0" fontId="5" fillId="4" borderId="18" xfId="0" applyFont="1" applyFill="1" applyBorder="1" applyAlignment="1">
      <alignment horizontal="center" vertical="center" wrapText="1" shrinkToFit="1"/>
    </xf>
    <xf numFmtId="0" fontId="5" fillId="4" borderId="19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75" zoomScaleNormal="75" zoomScaleSheetLayoutView="75" zoomScalePageLayoutView="0" workbookViewId="0" topLeftCell="A1">
      <selection activeCell="I21" sqref="I21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82">
        <v>2011</v>
      </c>
      <c r="D1" s="83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70" t="s">
        <v>1</v>
      </c>
      <c r="B2" s="70" t="s">
        <v>2</v>
      </c>
      <c r="C2" s="73" t="s">
        <v>3</v>
      </c>
      <c r="D2" s="76" t="s">
        <v>4</v>
      </c>
      <c r="E2" s="77"/>
      <c r="F2" s="70" t="s">
        <v>35</v>
      </c>
      <c r="G2" s="70" t="s">
        <v>36</v>
      </c>
      <c r="H2" s="64" t="s">
        <v>32</v>
      </c>
      <c r="I2" s="65"/>
      <c r="J2" s="70" t="s">
        <v>31</v>
      </c>
      <c r="K2" s="70" t="s">
        <v>30</v>
      </c>
      <c r="L2" s="70" t="s">
        <v>5</v>
      </c>
      <c r="M2" s="70" t="s">
        <v>29</v>
      </c>
      <c r="N2" s="70" t="s">
        <v>28</v>
      </c>
      <c r="O2" s="70" t="s">
        <v>25</v>
      </c>
      <c r="P2" s="70" t="s">
        <v>26</v>
      </c>
      <c r="Q2" s="70" t="s">
        <v>22</v>
      </c>
      <c r="R2" s="70" t="s">
        <v>23</v>
      </c>
      <c r="S2" s="70" t="s">
        <v>24</v>
      </c>
      <c r="T2" s="70" t="s">
        <v>27</v>
      </c>
    </row>
    <row r="3" spans="1:20" s="10" customFormat="1" ht="12.75" customHeight="1">
      <c r="A3" s="71"/>
      <c r="B3" s="71"/>
      <c r="C3" s="74"/>
      <c r="D3" s="78"/>
      <c r="E3" s="79"/>
      <c r="F3" s="71"/>
      <c r="G3" s="71"/>
      <c r="H3" s="66"/>
      <c r="I3" s="67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s="10" customFormat="1" ht="12.75">
      <c r="A4" s="71"/>
      <c r="B4" s="71"/>
      <c r="C4" s="74"/>
      <c r="D4" s="80"/>
      <c r="E4" s="81"/>
      <c r="F4" s="71"/>
      <c r="G4" s="71"/>
      <c r="H4" s="68"/>
      <c r="I4" s="69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10" customFormat="1" ht="126" customHeight="1">
      <c r="A5" s="72"/>
      <c r="B5" s="72"/>
      <c r="C5" s="75"/>
      <c r="D5" s="27" t="s">
        <v>6</v>
      </c>
      <c r="E5" s="27" t="s">
        <v>7</v>
      </c>
      <c r="F5" s="72"/>
      <c r="G5" s="72"/>
      <c r="H5" s="30" t="s">
        <v>33</v>
      </c>
      <c r="I5" s="30" t="s">
        <v>34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2.75">
      <c r="A6" s="16">
        <v>1</v>
      </c>
      <c r="B6" s="16">
        <v>2</v>
      </c>
      <c r="C6" s="16">
        <v>3</v>
      </c>
      <c r="D6" s="23">
        <v>4</v>
      </c>
      <c r="E6" s="23">
        <v>5</v>
      </c>
      <c r="F6" s="23">
        <v>11</v>
      </c>
      <c r="G6" s="23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58" t="s">
        <v>20</v>
      </c>
      <c r="C7" s="61" t="s">
        <v>21</v>
      </c>
      <c r="D7" s="8" t="s">
        <v>8</v>
      </c>
      <c r="E7" s="25"/>
      <c r="F7" s="24"/>
      <c r="G7" s="24"/>
      <c r="H7" s="3"/>
      <c r="I7" s="3"/>
      <c r="J7" s="2">
        <f>(E7*F7)</f>
        <v>0</v>
      </c>
      <c r="K7" s="2">
        <f>(F7*H7)</f>
        <v>0</v>
      </c>
      <c r="L7" s="22">
        <f>SUM(J7,K7)</f>
        <v>0</v>
      </c>
      <c r="M7" s="1">
        <f aca="true" t="shared" si="0" ref="M7:N9">SUM(J7-O7)</f>
        <v>0</v>
      </c>
      <c r="N7" s="1">
        <f t="shared" si="0"/>
        <v>0</v>
      </c>
      <c r="O7" s="2"/>
      <c r="P7" s="2"/>
      <c r="Q7" s="1"/>
      <c r="R7" s="1"/>
      <c r="S7" s="1"/>
      <c r="T7" s="21"/>
    </row>
    <row r="8" spans="1:20" ht="12.75">
      <c r="A8" s="6"/>
      <c r="B8" s="59"/>
      <c r="C8" s="62"/>
      <c r="D8" s="8" t="s">
        <v>9</v>
      </c>
      <c r="E8" s="26"/>
      <c r="F8" s="24"/>
      <c r="G8" s="24"/>
      <c r="H8" s="3"/>
      <c r="I8" s="3"/>
      <c r="J8" s="2">
        <f>(E8*F8)</f>
        <v>0</v>
      </c>
      <c r="K8" s="2">
        <f>(F8*H8)</f>
        <v>0</v>
      </c>
      <c r="L8" s="22">
        <f>SUM(J8,K8)</f>
        <v>0</v>
      </c>
      <c r="M8" s="1">
        <f t="shared" si="0"/>
        <v>0</v>
      </c>
      <c r="N8" s="1">
        <f t="shared" si="0"/>
        <v>0</v>
      </c>
      <c r="O8" s="2"/>
      <c r="P8" s="2"/>
      <c r="Q8" s="1"/>
      <c r="R8" s="1"/>
      <c r="S8" s="1"/>
      <c r="T8" s="21"/>
    </row>
    <row r="9" spans="1:20" ht="12.75">
      <c r="A9" s="6"/>
      <c r="B9" s="59"/>
      <c r="C9" s="62"/>
      <c r="D9" s="8" t="s">
        <v>10</v>
      </c>
      <c r="E9" s="26"/>
      <c r="F9" s="24"/>
      <c r="G9" s="24"/>
      <c r="H9" s="3"/>
      <c r="I9" s="3"/>
      <c r="J9" s="2">
        <f>(E9*F9)</f>
        <v>0</v>
      </c>
      <c r="K9" s="2">
        <f>(F9*H9)</f>
        <v>0</v>
      </c>
      <c r="L9" s="22">
        <f>SUM(J9,K9)</f>
        <v>0</v>
      </c>
      <c r="M9" s="1">
        <f t="shared" si="0"/>
        <v>0</v>
      </c>
      <c r="N9" s="1">
        <f t="shared" si="0"/>
        <v>0</v>
      </c>
      <c r="O9" s="2"/>
      <c r="P9" s="2"/>
      <c r="Q9" s="1"/>
      <c r="R9" s="1"/>
      <c r="S9" s="1"/>
      <c r="T9" s="21"/>
    </row>
    <row r="10" spans="1:20" ht="24">
      <c r="A10" s="6"/>
      <c r="B10" s="59"/>
      <c r="C10" s="62"/>
      <c r="D10" s="29" t="s">
        <v>37</v>
      </c>
      <c r="E10" s="19">
        <f>SUM(E7,E8,E9)</f>
        <v>0</v>
      </c>
      <c r="F10" s="19">
        <f>SUM(F7,F8,F9)</f>
        <v>0</v>
      </c>
      <c r="G10" s="19">
        <f>SUM(G7,G8,G9)</f>
        <v>0</v>
      </c>
      <c r="H10" s="18"/>
      <c r="I10" s="18"/>
      <c r="J10" s="19">
        <f aca="true" t="shared" si="1" ref="J10:S10">SUM(J7,J8,J9)</f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20"/>
    </row>
    <row r="11" spans="1:20" ht="12.75">
      <c r="A11" s="6"/>
      <c r="B11" s="59"/>
      <c r="C11" s="62"/>
      <c r="D11" s="8" t="s">
        <v>11</v>
      </c>
      <c r="E11" s="25"/>
      <c r="F11" s="24"/>
      <c r="G11" s="24"/>
      <c r="H11" s="3"/>
      <c r="I11" s="3"/>
      <c r="J11" s="2">
        <v>0</v>
      </c>
      <c r="K11" s="2">
        <v>0</v>
      </c>
      <c r="L11" s="22">
        <f>SUM(J11,K11)</f>
        <v>0</v>
      </c>
      <c r="M11" s="1">
        <v>0</v>
      </c>
      <c r="N11" s="1">
        <f aca="true" t="shared" si="2" ref="M11:N13">SUM(K11-P11)</f>
        <v>0</v>
      </c>
      <c r="O11" s="2"/>
      <c r="P11" s="2"/>
      <c r="Q11" s="1"/>
      <c r="R11" s="1"/>
      <c r="S11" s="1"/>
      <c r="T11" s="21"/>
    </row>
    <row r="12" spans="1:20" ht="12.75">
      <c r="A12" s="6"/>
      <c r="B12" s="59"/>
      <c r="C12" s="62"/>
      <c r="D12" s="8" t="s">
        <v>12</v>
      </c>
      <c r="E12" s="25"/>
      <c r="F12" s="24"/>
      <c r="G12" s="24"/>
      <c r="H12" s="3"/>
      <c r="I12" s="3"/>
      <c r="J12" s="2">
        <v>0</v>
      </c>
      <c r="K12" s="2">
        <v>0</v>
      </c>
      <c r="L12" s="22">
        <f>SUM(J12,K12)</f>
        <v>0</v>
      </c>
      <c r="M12" s="1">
        <v>0</v>
      </c>
      <c r="N12" s="1">
        <f t="shared" si="2"/>
        <v>0</v>
      </c>
      <c r="O12" s="2"/>
      <c r="P12" s="2"/>
      <c r="Q12" s="1"/>
      <c r="R12" s="1"/>
      <c r="S12" s="1"/>
      <c r="T12" s="21"/>
    </row>
    <row r="13" spans="1:20" ht="12.75">
      <c r="A13" s="6"/>
      <c r="B13" s="59"/>
      <c r="C13" s="62"/>
      <c r="D13" s="8" t="s">
        <v>13</v>
      </c>
      <c r="E13" s="25"/>
      <c r="F13" s="24"/>
      <c r="G13" s="24"/>
      <c r="H13" s="3"/>
      <c r="I13" s="3"/>
      <c r="J13" s="2">
        <v>0</v>
      </c>
      <c r="K13" s="2">
        <v>0</v>
      </c>
      <c r="L13" s="22">
        <f>SUM(J13,K13)</f>
        <v>0</v>
      </c>
      <c r="M13" s="1">
        <f t="shared" si="2"/>
        <v>0</v>
      </c>
      <c r="N13" s="1">
        <f t="shared" si="2"/>
        <v>0</v>
      </c>
      <c r="O13" s="2"/>
      <c r="P13" s="2"/>
      <c r="Q13" s="1"/>
      <c r="R13" s="1"/>
      <c r="S13" s="1"/>
      <c r="T13" s="21"/>
    </row>
    <row r="14" spans="1:20" ht="24">
      <c r="A14" s="6"/>
      <c r="B14" s="59"/>
      <c r="C14" s="62"/>
      <c r="D14" s="29" t="s">
        <v>38</v>
      </c>
      <c r="E14" s="19">
        <f>SUM(E11,E12,E13)</f>
        <v>0</v>
      </c>
      <c r="F14" s="19">
        <f>SUM(F11,F12,F13)</f>
        <v>0</v>
      </c>
      <c r="G14" s="19">
        <f>SUM(G11,G12,G13)</f>
        <v>0</v>
      </c>
      <c r="H14" s="18"/>
      <c r="I14" s="18"/>
      <c r="J14" s="19">
        <f aca="true" t="shared" si="3" ref="J14:S14">SUM(J11,J12,J13)</f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19">
        <f t="shared" si="3"/>
        <v>0</v>
      </c>
      <c r="Q14" s="19">
        <f t="shared" si="3"/>
        <v>0</v>
      </c>
      <c r="R14" s="19">
        <f t="shared" si="3"/>
        <v>0</v>
      </c>
      <c r="S14" s="19">
        <f t="shared" si="3"/>
        <v>0</v>
      </c>
      <c r="T14" s="20"/>
    </row>
    <row r="15" spans="1:20" ht="12.75">
      <c r="A15" s="6"/>
      <c r="B15" s="59"/>
      <c r="C15" s="62"/>
      <c r="D15" s="8" t="s">
        <v>14</v>
      </c>
      <c r="E15" s="25"/>
      <c r="F15" s="24"/>
      <c r="G15" s="24"/>
      <c r="H15" s="3"/>
      <c r="I15" s="3"/>
      <c r="J15" s="2">
        <v>0</v>
      </c>
      <c r="K15" s="2">
        <v>0</v>
      </c>
      <c r="L15" s="22">
        <f>SUM(J15,K15)</f>
        <v>0</v>
      </c>
      <c r="M15" s="1">
        <f aca="true" t="shared" si="4" ref="M15:N17">SUM(J15-O15)</f>
        <v>0</v>
      </c>
      <c r="N15" s="1">
        <f t="shared" si="4"/>
        <v>0</v>
      </c>
      <c r="O15" s="2"/>
      <c r="P15" s="2"/>
      <c r="Q15" s="1"/>
      <c r="R15" s="1"/>
      <c r="S15" s="1"/>
      <c r="T15" s="21"/>
    </row>
    <row r="16" spans="1:20" ht="12.75">
      <c r="A16" s="6"/>
      <c r="B16" s="59"/>
      <c r="C16" s="62"/>
      <c r="D16" s="8" t="s">
        <v>15</v>
      </c>
      <c r="E16" s="25"/>
      <c r="F16" s="24"/>
      <c r="G16" s="24"/>
      <c r="H16" s="3"/>
      <c r="I16" s="3"/>
      <c r="J16" s="2">
        <v>0</v>
      </c>
      <c r="K16" s="2">
        <v>0</v>
      </c>
      <c r="L16" s="22">
        <f>SUM(J16,K16)</f>
        <v>0</v>
      </c>
      <c r="M16" s="1">
        <f t="shared" si="4"/>
        <v>0</v>
      </c>
      <c r="N16" s="1">
        <f t="shared" si="4"/>
        <v>0</v>
      </c>
      <c r="O16" s="2"/>
      <c r="P16" s="2"/>
      <c r="Q16" s="1"/>
      <c r="R16" s="1"/>
      <c r="S16" s="1"/>
      <c r="T16" s="21"/>
    </row>
    <row r="17" spans="1:20" ht="12.75">
      <c r="A17" s="6"/>
      <c r="B17" s="59"/>
      <c r="C17" s="62"/>
      <c r="D17" s="8" t="s">
        <v>16</v>
      </c>
      <c r="E17" s="26"/>
      <c r="F17" s="24"/>
      <c r="G17" s="24"/>
      <c r="H17" s="3"/>
      <c r="I17" s="3"/>
      <c r="J17" s="2">
        <v>0</v>
      </c>
      <c r="K17" s="2">
        <v>0</v>
      </c>
      <c r="L17" s="22">
        <f>SUM(J17,K17)</f>
        <v>0</v>
      </c>
      <c r="M17" s="1">
        <f t="shared" si="4"/>
        <v>0</v>
      </c>
      <c r="N17" s="1">
        <f t="shared" si="4"/>
        <v>0</v>
      </c>
      <c r="O17" s="2"/>
      <c r="P17" s="2"/>
      <c r="Q17" s="1"/>
      <c r="R17" s="1"/>
      <c r="S17" s="1"/>
      <c r="T17" s="21"/>
    </row>
    <row r="18" spans="1:20" ht="24">
      <c r="A18" s="6"/>
      <c r="B18" s="59"/>
      <c r="C18" s="62"/>
      <c r="D18" s="29" t="s">
        <v>39</v>
      </c>
      <c r="E18" s="19">
        <f>SUM(E15,E16,E17)</f>
        <v>0</v>
      </c>
      <c r="F18" s="19">
        <f>SUM(F15,F16,F17)</f>
        <v>0</v>
      </c>
      <c r="G18" s="19">
        <f>SUM(G15,G16,G17)</f>
        <v>0</v>
      </c>
      <c r="H18" s="18"/>
      <c r="I18" s="18"/>
      <c r="J18" s="19">
        <f aca="true" t="shared" si="5" ref="J18:S18">SUM(J15,J16,J17)</f>
        <v>0</v>
      </c>
      <c r="K18" s="19">
        <f t="shared" si="5"/>
        <v>0</v>
      </c>
      <c r="L18" s="19">
        <f t="shared" si="5"/>
        <v>0</v>
      </c>
      <c r="M18" s="19">
        <f t="shared" si="5"/>
        <v>0</v>
      </c>
      <c r="N18" s="19">
        <f t="shared" si="5"/>
        <v>0</v>
      </c>
      <c r="O18" s="19">
        <f t="shared" si="5"/>
        <v>0</v>
      </c>
      <c r="P18" s="19">
        <f t="shared" si="5"/>
        <v>0</v>
      </c>
      <c r="Q18" s="19">
        <f t="shared" si="5"/>
        <v>0</v>
      </c>
      <c r="R18" s="19">
        <f t="shared" si="5"/>
        <v>0</v>
      </c>
      <c r="S18" s="19">
        <f t="shared" si="5"/>
        <v>0</v>
      </c>
      <c r="T18" s="20"/>
    </row>
    <row r="19" spans="1:20" ht="12.75">
      <c r="A19" s="6"/>
      <c r="B19" s="59"/>
      <c r="C19" s="62"/>
      <c r="D19" s="8" t="s">
        <v>17</v>
      </c>
      <c r="E19" s="25"/>
      <c r="F19" s="24"/>
      <c r="G19" s="24"/>
      <c r="H19" s="3"/>
      <c r="I19" s="3"/>
      <c r="J19" s="2">
        <v>0</v>
      </c>
      <c r="K19" s="2">
        <v>0</v>
      </c>
      <c r="L19" s="22">
        <v>0</v>
      </c>
      <c r="M19" s="1">
        <f aca="true" t="shared" si="6" ref="M19:N21">SUM(J19-O19)</f>
        <v>0</v>
      </c>
      <c r="N19" s="1">
        <f t="shared" si="6"/>
        <v>0</v>
      </c>
      <c r="O19" s="2"/>
      <c r="P19" s="2"/>
      <c r="Q19" s="1"/>
      <c r="R19" s="1"/>
      <c r="S19" s="1"/>
      <c r="T19" s="21"/>
    </row>
    <row r="20" spans="1:20" ht="12.75">
      <c r="A20" s="6"/>
      <c r="B20" s="59"/>
      <c r="C20" s="62"/>
      <c r="D20" s="8" t="s">
        <v>18</v>
      </c>
      <c r="E20" s="25"/>
      <c r="F20" s="24"/>
      <c r="G20" s="24"/>
      <c r="H20" s="3"/>
      <c r="I20" s="3"/>
      <c r="J20" s="2">
        <v>0</v>
      </c>
      <c r="K20" s="2">
        <v>0</v>
      </c>
      <c r="L20" s="22">
        <f>SUM(J20,K20)</f>
        <v>0</v>
      </c>
      <c r="M20" s="1">
        <f t="shared" si="6"/>
        <v>0</v>
      </c>
      <c r="N20" s="1">
        <f t="shared" si="6"/>
        <v>0</v>
      </c>
      <c r="O20" s="2"/>
      <c r="P20" s="2"/>
      <c r="Q20" s="1"/>
      <c r="R20" s="1"/>
      <c r="S20" s="1"/>
      <c r="T20" s="21"/>
    </row>
    <row r="21" spans="1:20" ht="12.75">
      <c r="A21" s="7"/>
      <c r="B21" s="60"/>
      <c r="C21" s="63"/>
      <c r="D21" s="8" t="s">
        <v>19</v>
      </c>
      <c r="E21" s="26"/>
      <c r="F21" s="24"/>
      <c r="G21" s="24"/>
      <c r="H21" s="3"/>
      <c r="I21" s="3"/>
      <c r="J21" s="2">
        <v>0</v>
      </c>
      <c r="K21" s="2">
        <v>0</v>
      </c>
      <c r="L21" s="22">
        <f>SUM(J21,K21)</f>
        <v>0</v>
      </c>
      <c r="M21" s="1">
        <f t="shared" si="6"/>
        <v>0</v>
      </c>
      <c r="N21" s="1">
        <f t="shared" si="6"/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9" t="s">
        <v>40</v>
      </c>
      <c r="E22" s="19">
        <f>SUM(E19,E20,E21)</f>
        <v>0</v>
      </c>
      <c r="F22" s="19">
        <f>SUM(F19,F20,F21)</f>
        <v>0</v>
      </c>
      <c r="G22" s="19">
        <f>SUM(G19,G20,G21)</f>
        <v>0</v>
      </c>
      <c r="H22" s="18"/>
      <c r="I22" s="18"/>
      <c r="J22" s="19">
        <f aca="true" t="shared" si="7" ref="J22:S22">SUM(J19,J20,J21)</f>
        <v>0</v>
      </c>
      <c r="K22" s="19">
        <f t="shared" si="7"/>
        <v>0</v>
      </c>
      <c r="L22" s="19">
        <f t="shared" si="7"/>
        <v>0</v>
      </c>
      <c r="M22" s="19">
        <f t="shared" si="7"/>
        <v>0</v>
      </c>
      <c r="N22" s="19">
        <f t="shared" si="7"/>
        <v>0</v>
      </c>
      <c r="O22" s="19">
        <f t="shared" si="7"/>
        <v>0</v>
      </c>
      <c r="P22" s="19">
        <f t="shared" si="7"/>
        <v>0</v>
      </c>
      <c r="Q22" s="19">
        <f t="shared" si="7"/>
        <v>0</v>
      </c>
      <c r="R22" s="19">
        <f t="shared" si="7"/>
        <v>0</v>
      </c>
      <c r="S22" s="19">
        <f t="shared" si="7"/>
        <v>0</v>
      </c>
      <c r="T22" s="20"/>
    </row>
    <row r="23" spans="1:20" s="31" customFormat="1" ht="24">
      <c r="A23" s="34"/>
      <c r="B23" s="34"/>
      <c r="C23" s="35"/>
      <c r="D23" s="36" t="s">
        <v>44</v>
      </c>
      <c r="E23" s="37">
        <f>SUM(E10+E14+E18+E22)</f>
        <v>0</v>
      </c>
      <c r="F23" s="37">
        <f>SUM(F10+F14+F18+F22)</f>
        <v>0</v>
      </c>
      <c r="G23" s="37">
        <f>SUM(G10+G14+G18+G22)</f>
        <v>0</v>
      </c>
      <c r="H23" s="34"/>
      <c r="I23" s="34"/>
      <c r="J23" s="37">
        <f aca="true" t="shared" si="8" ref="J23:S23">SUM(J10+J14+J18+J22)</f>
        <v>0</v>
      </c>
      <c r="K23" s="37">
        <f t="shared" si="8"/>
        <v>0</v>
      </c>
      <c r="L23" s="37">
        <f t="shared" si="8"/>
        <v>0</v>
      </c>
      <c r="M23" s="37">
        <f t="shared" si="8"/>
        <v>0</v>
      </c>
      <c r="N23" s="37">
        <f t="shared" si="8"/>
        <v>0</v>
      </c>
      <c r="O23" s="37">
        <f t="shared" si="8"/>
        <v>0</v>
      </c>
      <c r="P23" s="37">
        <f t="shared" si="8"/>
        <v>0</v>
      </c>
      <c r="Q23" s="37">
        <f t="shared" si="8"/>
        <v>0</v>
      </c>
      <c r="R23" s="37">
        <f t="shared" si="8"/>
        <v>0</v>
      </c>
      <c r="S23" s="37">
        <f t="shared" si="8"/>
        <v>0</v>
      </c>
      <c r="T23" s="38"/>
    </row>
    <row r="24" s="10" customFormat="1" ht="12.75">
      <c r="O24" s="11"/>
    </row>
    <row r="25" s="10" customFormat="1" ht="12.75">
      <c r="O25" s="11"/>
    </row>
    <row r="26" s="10" customFormat="1" ht="12.75"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</sheetData>
  <sheetProtection password="C7D0" sheet="1"/>
  <mergeCells count="21">
    <mergeCell ref="C1:D1"/>
    <mergeCell ref="G2:G5"/>
    <mergeCell ref="J2:J5"/>
    <mergeCell ref="K2:K5"/>
    <mergeCell ref="L2:L5"/>
    <mergeCell ref="P2:P5"/>
    <mergeCell ref="A2:A5"/>
    <mergeCell ref="B2:B5"/>
    <mergeCell ref="C2:C5"/>
    <mergeCell ref="D2:E4"/>
    <mergeCell ref="F2:F5"/>
    <mergeCell ref="Q2:Q5"/>
    <mergeCell ref="B7:B21"/>
    <mergeCell ref="C7:C21"/>
    <mergeCell ref="H2:I4"/>
    <mergeCell ref="M2:M5"/>
    <mergeCell ref="T2:T5"/>
    <mergeCell ref="R2:R5"/>
    <mergeCell ref="S2:S5"/>
    <mergeCell ref="N2:N5"/>
    <mergeCell ref="O2:O5"/>
  </mergeCells>
  <printOptions/>
  <pageMargins left="0.7" right="0.59" top="0.75" bottom="0.75" header="0.3" footer="0.3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75" zoomScaleNormal="75" zoomScaleSheetLayoutView="75" zoomScalePageLayoutView="0" workbookViewId="0" topLeftCell="A1">
      <selection activeCell="E20" sqref="E20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82">
        <v>2012</v>
      </c>
      <c r="D1" s="83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70" t="s">
        <v>1</v>
      </c>
      <c r="B2" s="70" t="s">
        <v>2</v>
      </c>
      <c r="C2" s="73" t="s">
        <v>3</v>
      </c>
      <c r="D2" s="76" t="s">
        <v>4</v>
      </c>
      <c r="E2" s="77"/>
      <c r="F2" s="70" t="s">
        <v>35</v>
      </c>
      <c r="G2" s="70" t="s">
        <v>36</v>
      </c>
      <c r="H2" s="64" t="s">
        <v>32</v>
      </c>
      <c r="I2" s="65"/>
      <c r="J2" s="70" t="s">
        <v>31</v>
      </c>
      <c r="K2" s="70" t="s">
        <v>30</v>
      </c>
      <c r="L2" s="70" t="s">
        <v>5</v>
      </c>
      <c r="M2" s="70" t="s">
        <v>29</v>
      </c>
      <c r="N2" s="70" t="s">
        <v>28</v>
      </c>
      <c r="O2" s="70" t="s">
        <v>25</v>
      </c>
      <c r="P2" s="70" t="s">
        <v>26</v>
      </c>
      <c r="Q2" s="70" t="s">
        <v>22</v>
      </c>
      <c r="R2" s="70" t="s">
        <v>23</v>
      </c>
      <c r="S2" s="70" t="s">
        <v>24</v>
      </c>
      <c r="T2" s="70" t="s">
        <v>27</v>
      </c>
    </row>
    <row r="3" spans="1:20" s="10" customFormat="1" ht="12.75" customHeight="1">
      <c r="A3" s="71"/>
      <c r="B3" s="71"/>
      <c r="C3" s="74"/>
      <c r="D3" s="78"/>
      <c r="E3" s="79"/>
      <c r="F3" s="71"/>
      <c r="G3" s="71"/>
      <c r="H3" s="66"/>
      <c r="I3" s="67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s="10" customFormat="1" ht="12.75">
      <c r="A4" s="71"/>
      <c r="B4" s="71"/>
      <c r="C4" s="74"/>
      <c r="D4" s="80"/>
      <c r="E4" s="81"/>
      <c r="F4" s="71"/>
      <c r="G4" s="71"/>
      <c r="H4" s="68"/>
      <c r="I4" s="69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10" customFormat="1" ht="126" customHeight="1">
      <c r="A5" s="72"/>
      <c r="B5" s="72"/>
      <c r="C5" s="75"/>
      <c r="D5" s="27" t="s">
        <v>6</v>
      </c>
      <c r="E5" s="27" t="s">
        <v>7</v>
      </c>
      <c r="F5" s="72"/>
      <c r="G5" s="72"/>
      <c r="H5" s="30" t="s">
        <v>33</v>
      </c>
      <c r="I5" s="30" t="s">
        <v>34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2.75">
      <c r="A6" s="16">
        <v>1</v>
      </c>
      <c r="B6" s="16">
        <v>2</v>
      </c>
      <c r="C6" s="16">
        <v>3</v>
      </c>
      <c r="D6" s="23">
        <v>4</v>
      </c>
      <c r="E6" s="23">
        <v>5</v>
      </c>
      <c r="F6" s="23">
        <v>11</v>
      </c>
      <c r="G6" s="23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58" t="s">
        <v>20</v>
      </c>
      <c r="C7" s="61" t="s">
        <v>21</v>
      </c>
      <c r="D7" s="8" t="s">
        <v>8</v>
      </c>
      <c r="E7" s="25"/>
      <c r="F7" s="24"/>
      <c r="G7" s="24"/>
      <c r="H7" s="3"/>
      <c r="I7" s="3"/>
      <c r="J7" s="2">
        <f>(E7*F7)</f>
        <v>0</v>
      </c>
      <c r="K7" s="2">
        <f>E7*G7</f>
        <v>0</v>
      </c>
      <c r="L7" s="22">
        <f>SUM(J7,K7)</f>
        <v>0</v>
      </c>
      <c r="M7" s="1">
        <f aca="true" t="shared" si="0" ref="M7:N9">J7-H7</f>
        <v>0</v>
      </c>
      <c r="N7" s="1">
        <f t="shared" si="0"/>
        <v>0</v>
      </c>
      <c r="O7" s="2"/>
      <c r="P7" s="2"/>
      <c r="Q7" s="1"/>
      <c r="R7" s="1"/>
      <c r="S7" s="1"/>
      <c r="T7" s="21"/>
    </row>
    <row r="8" spans="1:20" ht="12.75">
      <c r="A8" s="6"/>
      <c r="B8" s="59"/>
      <c r="C8" s="62"/>
      <c r="D8" s="8" t="s">
        <v>9</v>
      </c>
      <c r="E8" s="26"/>
      <c r="F8" s="24"/>
      <c r="G8" s="24"/>
      <c r="H8" s="3"/>
      <c r="I8" s="3"/>
      <c r="J8" s="2">
        <f>(E8*F8)</f>
        <v>0</v>
      </c>
      <c r="K8" s="2">
        <f>E8*G8</f>
        <v>0</v>
      </c>
      <c r="L8" s="22">
        <f>SUM(J8,K8)</f>
        <v>0</v>
      </c>
      <c r="M8" s="1">
        <f t="shared" si="0"/>
        <v>0</v>
      </c>
      <c r="N8" s="1">
        <f t="shared" si="0"/>
        <v>0</v>
      </c>
      <c r="O8" s="2"/>
      <c r="P8" s="2"/>
      <c r="Q8" s="1"/>
      <c r="R8" s="1"/>
      <c r="S8" s="1"/>
      <c r="T8" s="21"/>
    </row>
    <row r="9" spans="1:20" ht="12.75">
      <c r="A9" s="6"/>
      <c r="B9" s="59"/>
      <c r="C9" s="62"/>
      <c r="D9" s="8" t="s">
        <v>10</v>
      </c>
      <c r="E9" s="26"/>
      <c r="F9" s="24"/>
      <c r="G9" s="24"/>
      <c r="H9" s="3"/>
      <c r="I9" s="3"/>
      <c r="J9" s="2">
        <f>(E9*F9)</f>
        <v>0</v>
      </c>
      <c r="K9" s="2">
        <f>E9*G9</f>
        <v>0</v>
      </c>
      <c r="L9" s="22">
        <f>SUM(J9,K9)</f>
        <v>0</v>
      </c>
      <c r="M9" s="1">
        <f t="shared" si="0"/>
        <v>0</v>
      </c>
      <c r="N9" s="1">
        <f t="shared" si="0"/>
        <v>0</v>
      </c>
      <c r="O9" s="2"/>
      <c r="P9" s="2"/>
      <c r="Q9" s="1"/>
      <c r="R9" s="1"/>
      <c r="S9" s="1"/>
      <c r="T9" s="21"/>
    </row>
    <row r="10" spans="1:20" ht="24">
      <c r="A10" s="6"/>
      <c r="B10" s="59"/>
      <c r="C10" s="62"/>
      <c r="D10" s="29" t="s">
        <v>37</v>
      </c>
      <c r="E10" s="19">
        <f>SUM(E7,E8,E9)</f>
        <v>0</v>
      </c>
      <c r="F10" s="19"/>
      <c r="G10" s="19"/>
      <c r="H10" s="18"/>
      <c r="I10" s="18"/>
      <c r="J10" s="19">
        <f aca="true" t="shared" si="1" ref="J10:S10">SUM(J7,J8,J9)</f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20"/>
    </row>
    <row r="11" spans="1:20" ht="72">
      <c r="A11" s="6"/>
      <c r="B11" s="59"/>
      <c r="C11" s="62"/>
      <c r="D11" s="8" t="s">
        <v>11</v>
      </c>
      <c r="E11" s="25">
        <v>621.88</v>
      </c>
      <c r="F11" s="24">
        <v>5.95</v>
      </c>
      <c r="G11" s="24"/>
      <c r="H11" s="3">
        <f>E11*F11</f>
        <v>3700.186</v>
      </c>
      <c r="I11" s="3">
        <f>G11*E11</f>
        <v>0</v>
      </c>
      <c r="J11" s="2">
        <f>(E11*F11)</f>
        <v>3700.186</v>
      </c>
      <c r="K11" s="2">
        <f>E11*G11</f>
        <v>0</v>
      </c>
      <c r="L11" s="22">
        <f>SUM(J11,K11)</f>
        <v>3700.186</v>
      </c>
      <c r="M11" s="1">
        <f aca="true" t="shared" si="2" ref="M11:N13">J11-H11</f>
        <v>0</v>
      </c>
      <c r="N11" s="1">
        <f t="shared" si="2"/>
        <v>0</v>
      </c>
      <c r="O11" s="2"/>
      <c r="P11" s="2"/>
      <c r="Q11" s="1"/>
      <c r="R11" s="1"/>
      <c r="S11" s="1"/>
      <c r="T11" s="21" t="s">
        <v>41</v>
      </c>
    </row>
    <row r="12" spans="1:20" ht="12.75">
      <c r="A12" s="6"/>
      <c r="B12" s="59"/>
      <c r="C12" s="62"/>
      <c r="D12" s="8" t="s">
        <v>12</v>
      </c>
      <c r="E12" s="25">
        <v>385.88</v>
      </c>
      <c r="F12" s="24">
        <v>5.95</v>
      </c>
      <c r="G12" s="24"/>
      <c r="H12" s="3">
        <f>E12*F12</f>
        <v>2295.986</v>
      </c>
      <c r="I12" s="3">
        <f>G12*E12</f>
        <v>0</v>
      </c>
      <c r="J12" s="2">
        <f>(E12*F12)</f>
        <v>2295.986</v>
      </c>
      <c r="K12" s="2">
        <f>E12*G12</f>
        <v>0</v>
      </c>
      <c r="L12" s="22">
        <f>SUM(J12,K12)</f>
        <v>2295.986</v>
      </c>
      <c r="M12" s="1">
        <f t="shared" si="2"/>
        <v>0</v>
      </c>
      <c r="N12" s="1">
        <f t="shared" si="2"/>
        <v>0</v>
      </c>
      <c r="O12" s="2"/>
      <c r="P12" s="2"/>
      <c r="Q12" s="1"/>
      <c r="R12" s="1"/>
      <c r="S12" s="1"/>
      <c r="T12" s="21"/>
    </row>
    <row r="13" spans="1:20" ht="12.75">
      <c r="A13" s="6"/>
      <c r="B13" s="59"/>
      <c r="C13" s="62"/>
      <c r="D13" s="8" t="s">
        <v>13</v>
      </c>
      <c r="E13" s="25">
        <v>470.14</v>
      </c>
      <c r="F13" s="24">
        <v>5.95</v>
      </c>
      <c r="G13" s="24"/>
      <c r="H13" s="3">
        <f>E13*F13</f>
        <v>2797.333</v>
      </c>
      <c r="I13" s="3">
        <f>G13*E13</f>
        <v>0</v>
      </c>
      <c r="J13" s="2">
        <f>(E13*F13)</f>
        <v>2797.333</v>
      </c>
      <c r="K13" s="2">
        <f>E13*G13</f>
        <v>0</v>
      </c>
      <c r="L13" s="22">
        <f>SUM(J13,K13)</f>
        <v>2797.333</v>
      </c>
      <c r="M13" s="1">
        <f t="shared" si="2"/>
        <v>0</v>
      </c>
      <c r="N13" s="1">
        <f t="shared" si="2"/>
        <v>0</v>
      </c>
      <c r="O13" s="2"/>
      <c r="P13" s="2"/>
      <c r="Q13" s="1"/>
      <c r="R13" s="1"/>
      <c r="S13" s="1"/>
      <c r="T13" s="21"/>
    </row>
    <row r="14" spans="1:20" ht="24">
      <c r="A14" s="6"/>
      <c r="B14" s="59"/>
      <c r="C14" s="62"/>
      <c r="D14" s="29" t="s">
        <v>38</v>
      </c>
      <c r="E14" s="19">
        <f>SUM(E11,E12,E13)</f>
        <v>1477.9</v>
      </c>
      <c r="F14" s="19"/>
      <c r="G14" s="19"/>
      <c r="H14" s="19">
        <f>SUM(H11,H12,H13)</f>
        <v>8793.505000000001</v>
      </c>
      <c r="I14" s="18"/>
      <c r="J14" s="19">
        <f aca="true" t="shared" si="3" ref="J14:S14">SUM(J11,J12,J13)</f>
        <v>8793.505000000001</v>
      </c>
      <c r="K14" s="19">
        <f t="shared" si="3"/>
        <v>0</v>
      </c>
      <c r="L14" s="19">
        <f t="shared" si="3"/>
        <v>8793.505000000001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19">
        <f t="shared" si="3"/>
        <v>0</v>
      </c>
      <c r="Q14" s="19">
        <f t="shared" si="3"/>
        <v>0</v>
      </c>
      <c r="R14" s="19">
        <f t="shared" si="3"/>
        <v>0</v>
      </c>
      <c r="S14" s="19">
        <f t="shared" si="3"/>
        <v>0</v>
      </c>
      <c r="T14" s="20"/>
    </row>
    <row r="15" spans="1:20" ht="12.75">
      <c r="A15" s="6"/>
      <c r="B15" s="59"/>
      <c r="C15" s="62"/>
      <c r="D15" s="8" t="s">
        <v>14</v>
      </c>
      <c r="E15" s="25">
        <v>384.37</v>
      </c>
      <c r="F15" s="24">
        <v>5.95</v>
      </c>
      <c r="G15" s="24"/>
      <c r="H15" s="3">
        <f>E15*F15</f>
        <v>2287.0015000000003</v>
      </c>
      <c r="I15" s="3">
        <f>G15*E15</f>
        <v>0</v>
      </c>
      <c r="J15" s="2">
        <f>(E15*F15)</f>
        <v>2287.0015000000003</v>
      </c>
      <c r="K15" s="2">
        <f>E15*G15</f>
        <v>0</v>
      </c>
      <c r="L15" s="22">
        <f>SUM(J15,K15)</f>
        <v>2287.0015000000003</v>
      </c>
      <c r="M15" s="1">
        <f aca="true" t="shared" si="4" ref="M15:N17">J15-H15</f>
        <v>0</v>
      </c>
      <c r="N15" s="1">
        <f t="shared" si="4"/>
        <v>0</v>
      </c>
      <c r="O15" s="2"/>
      <c r="P15" s="2"/>
      <c r="Q15" s="1"/>
      <c r="R15" s="1"/>
      <c r="S15" s="1"/>
      <c r="T15" s="21"/>
    </row>
    <row r="16" spans="1:20" ht="12.75">
      <c r="A16" s="6"/>
      <c r="B16" s="59"/>
      <c r="C16" s="62"/>
      <c r="D16" s="8" t="s">
        <v>15</v>
      </c>
      <c r="E16" s="25">
        <v>569.97</v>
      </c>
      <c r="F16" s="24">
        <v>5.95</v>
      </c>
      <c r="G16" s="24"/>
      <c r="H16" s="3">
        <f>E16*F16</f>
        <v>3391.3215000000005</v>
      </c>
      <c r="I16" s="3">
        <f>G16*E16</f>
        <v>0</v>
      </c>
      <c r="J16" s="2">
        <f>(E16*F16)</f>
        <v>3391.3215000000005</v>
      </c>
      <c r="K16" s="2">
        <f>E16*G16</f>
        <v>0</v>
      </c>
      <c r="L16" s="22">
        <f>SUM(J16,K16)</f>
        <v>3391.3215000000005</v>
      </c>
      <c r="M16" s="1">
        <f t="shared" si="4"/>
        <v>0</v>
      </c>
      <c r="N16" s="1">
        <f t="shared" si="4"/>
        <v>0</v>
      </c>
      <c r="O16" s="2"/>
      <c r="P16" s="2"/>
      <c r="Q16" s="1"/>
      <c r="R16" s="1"/>
      <c r="S16" s="1"/>
      <c r="T16" s="21"/>
    </row>
    <row r="17" spans="1:20" ht="12.75">
      <c r="A17" s="6"/>
      <c r="B17" s="59"/>
      <c r="C17" s="62"/>
      <c r="D17" s="8" t="s">
        <v>16</v>
      </c>
      <c r="E17" s="26">
        <v>404.7</v>
      </c>
      <c r="F17" s="24">
        <v>5.95</v>
      </c>
      <c r="G17" s="24"/>
      <c r="H17" s="3">
        <f>E17*F17</f>
        <v>2407.965</v>
      </c>
      <c r="I17" s="3">
        <f>G17*E17</f>
        <v>0</v>
      </c>
      <c r="J17" s="2">
        <f>(E17*F17)</f>
        <v>2407.965</v>
      </c>
      <c r="K17" s="2">
        <f>E17*G17</f>
        <v>0</v>
      </c>
      <c r="L17" s="22">
        <f>SUM(J17,K17)</f>
        <v>2407.965</v>
      </c>
      <c r="M17" s="1">
        <f t="shared" si="4"/>
        <v>0</v>
      </c>
      <c r="N17" s="1">
        <f t="shared" si="4"/>
        <v>0</v>
      </c>
      <c r="O17" s="2"/>
      <c r="P17" s="2"/>
      <c r="Q17" s="1"/>
      <c r="R17" s="1"/>
      <c r="S17" s="1"/>
      <c r="T17" s="21"/>
    </row>
    <row r="18" spans="1:20" ht="24">
      <c r="A18" s="6"/>
      <c r="B18" s="59"/>
      <c r="C18" s="62"/>
      <c r="D18" s="29" t="s">
        <v>39</v>
      </c>
      <c r="E18" s="19">
        <f>SUM(E15,E16,E17)</f>
        <v>1359.04</v>
      </c>
      <c r="F18" s="19"/>
      <c r="G18" s="19"/>
      <c r="H18" s="19">
        <f>SUM(H15,H16,H17)</f>
        <v>8086.2880000000005</v>
      </c>
      <c r="I18" s="18"/>
      <c r="J18" s="19">
        <f aca="true" t="shared" si="5" ref="J18:S18">SUM(J15,J16,J17)</f>
        <v>8086.2880000000005</v>
      </c>
      <c r="K18" s="19">
        <f t="shared" si="5"/>
        <v>0</v>
      </c>
      <c r="L18" s="19">
        <f t="shared" si="5"/>
        <v>8086.2880000000005</v>
      </c>
      <c r="M18" s="19">
        <f t="shared" si="5"/>
        <v>0</v>
      </c>
      <c r="N18" s="19">
        <f t="shared" si="5"/>
        <v>0</v>
      </c>
      <c r="O18" s="19">
        <f t="shared" si="5"/>
        <v>0</v>
      </c>
      <c r="P18" s="19">
        <f t="shared" si="5"/>
        <v>0</v>
      </c>
      <c r="Q18" s="19">
        <f t="shared" si="5"/>
        <v>0</v>
      </c>
      <c r="R18" s="19">
        <f t="shared" si="5"/>
        <v>0</v>
      </c>
      <c r="S18" s="19">
        <f t="shared" si="5"/>
        <v>0</v>
      </c>
      <c r="T18" s="20"/>
    </row>
    <row r="19" spans="1:20" ht="12.75">
      <c r="A19" s="6"/>
      <c r="B19" s="59"/>
      <c r="C19" s="62"/>
      <c r="D19" s="8" t="s">
        <v>17</v>
      </c>
      <c r="E19" s="25">
        <v>412.2</v>
      </c>
      <c r="F19" s="24">
        <v>5.95</v>
      </c>
      <c r="G19" s="24"/>
      <c r="H19" s="3">
        <f>E19*F19</f>
        <v>2452.59</v>
      </c>
      <c r="I19" s="3">
        <f>G19*E19</f>
        <v>0</v>
      </c>
      <c r="J19" s="2">
        <f>(E19*F19)</f>
        <v>2452.59</v>
      </c>
      <c r="K19" s="2">
        <f>E19*G19</f>
        <v>0</v>
      </c>
      <c r="L19" s="22">
        <f>SUM(J19,K19)</f>
        <v>2452.59</v>
      </c>
      <c r="M19" s="1">
        <f aca="true" t="shared" si="6" ref="M19:N21">J19-H19</f>
        <v>0</v>
      </c>
      <c r="N19" s="1">
        <f t="shared" si="6"/>
        <v>0</v>
      </c>
      <c r="O19" s="2"/>
      <c r="P19" s="2"/>
      <c r="Q19" s="1"/>
      <c r="R19" s="1"/>
      <c r="S19" s="1"/>
      <c r="T19" s="21"/>
    </row>
    <row r="20" spans="1:20" ht="12.75">
      <c r="A20" s="6"/>
      <c r="B20" s="59"/>
      <c r="C20" s="62"/>
      <c r="D20" s="8" t="s">
        <v>18</v>
      </c>
      <c r="E20" s="25">
        <v>152.899</v>
      </c>
      <c r="F20" s="24">
        <v>5.95</v>
      </c>
      <c r="G20" s="24"/>
      <c r="H20" s="3">
        <f>E20*F20</f>
        <v>909.74905</v>
      </c>
      <c r="I20" s="3">
        <f>G20*E20</f>
        <v>0</v>
      </c>
      <c r="J20" s="2">
        <f>(E20*F20)</f>
        <v>909.74905</v>
      </c>
      <c r="K20" s="2">
        <f>E20*G20</f>
        <v>0</v>
      </c>
      <c r="L20" s="22">
        <f>SUM(J20,K20)</f>
        <v>909.74905</v>
      </c>
      <c r="M20" s="1">
        <f t="shared" si="6"/>
        <v>0</v>
      </c>
      <c r="N20" s="1">
        <f t="shared" si="6"/>
        <v>0</v>
      </c>
      <c r="O20" s="2"/>
      <c r="P20" s="2"/>
      <c r="Q20" s="1"/>
      <c r="R20" s="1"/>
      <c r="S20" s="1"/>
      <c r="T20" s="21"/>
    </row>
    <row r="21" spans="1:20" ht="12.75">
      <c r="A21" s="7"/>
      <c r="B21" s="60"/>
      <c r="C21" s="63"/>
      <c r="D21" s="8" t="s">
        <v>19</v>
      </c>
      <c r="E21" s="26">
        <v>518.44</v>
      </c>
      <c r="F21" s="24">
        <v>5.95</v>
      </c>
      <c r="G21" s="24"/>
      <c r="H21" s="3">
        <f>E21*F21</f>
        <v>3084.7180000000003</v>
      </c>
      <c r="I21" s="3">
        <f>G21*E21</f>
        <v>0</v>
      </c>
      <c r="J21" s="2">
        <f>(E21*F21)</f>
        <v>3084.7180000000003</v>
      </c>
      <c r="K21" s="2">
        <f>E21*G21</f>
        <v>0</v>
      </c>
      <c r="L21" s="22">
        <f>SUM(J21,K21)</f>
        <v>3084.7180000000003</v>
      </c>
      <c r="M21" s="1">
        <f t="shared" si="6"/>
        <v>0</v>
      </c>
      <c r="N21" s="1">
        <f t="shared" si="6"/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9" t="s">
        <v>40</v>
      </c>
      <c r="E22" s="19">
        <f>SUM(E19,E20,E21)</f>
        <v>1083.539</v>
      </c>
      <c r="F22" s="19"/>
      <c r="G22" s="19"/>
      <c r="H22" s="19">
        <f>SUM(H19,H20,H21)</f>
        <v>6447.05705</v>
      </c>
      <c r="I22" s="18"/>
      <c r="J22" s="19">
        <f aca="true" t="shared" si="7" ref="J22:S22">SUM(J19,J20,J21)</f>
        <v>6447.05705</v>
      </c>
      <c r="K22" s="19">
        <f t="shared" si="7"/>
        <v>0</v>
      </c>
      <c r="L22" s="19">
        <f t="shared" si="7"/>
        <v>6447.05705</v>
      </c>
      <c r="M22" s="19">
        <f t="shared" si="7"/>
        <v>0</v>
      </c>
      <c r="N22" s="19">
        <f t="shared" si="7"/>
        <v>0</v>
      </c>
      <c r="O22" s="19">
        <f t="shared" si="7"/>
        <v>0</v>
      </c>
      <c r="P22" s="19">
        <f t="shared" si="7"/>
        <v>0</v>
      </c>
      <c r="Q22" s="19">
        <f t="shared" si="7"/>
        <v>0</v>
      </c>
      <c r="R22" s="19">
        <f t="shared" si="7"/>
        <v>0</v>
      </c>
      <c r="S22" s="19">
        <f t="shared" si="7"/>
        <v>0</v>
      </c>
      <c r="T22" s="20"/>
    </row>
    <row r="23" spans="1:20" s="31" customFormat="1" ht="24">
      <c r="A23" s="34"/>
      <c r="B23" s="34"/>
      <c r="C23" s="35"/>
      <c r="D23" s="36" t="s">
        <v>45</v>
      </c>
      <c r="E23" s="37">
        <f>SUM(E10+E14+E18+E22)</f>
        <v>3920.4790000000003</v>
      </c>
      <c r="F23" s="37"/>
      <c r="G23" s="37"/>
      <c r="H23" s="37">
        <f>SUM(H10+H14+H18+H22)</f>
        <v>23326.85005</v>
      </c>
      <c r="I23" s="37">
        <f aca="true" t="shared" si="8" ref="I23:S23">SUM(I10+I14+I18+I22)</f>
        <v>0</v>
      </c>
      <c r="J23" s="37">
        <f t="shared" si="8"/>
        <v>23326.85005</v>
      </c>
      <c r="K23" s="37">
        <f t="shared" si="8"/>
        <v>0</v>
      </c>
      <c r="L23" s="37">
        <f t="shared" si="8"/>
        <v>23326.85005</v>
      </c>
      <c r="M23" s="37">
        <f t="shared" si="8"/>
        <v>0</v>
      </c>
      <c r="N23" s="37">
        <f t="shared" si="8"/>
        <v>0</v>
      </c>
      <c r="O23" s="37">
        <f t="shared" si="8"/>
        <v>0</v>
      </c>
      <c r="P23" s="37">
        <f t="shared" si="8"/>
        <v>0</v>
      </c>
      <c r="Q23" s="37">
        <f t="shared" si="8"/>
        <v>0</v>
      </c>
      <c r="R23" s="37">
        <f t="shared" si="8"/>
        <v>0</v>
      </c>
      <c r="S23" s="37">
        <f t="shared" si="8"/>
        <v>0</v>
      </c>
      <c r="T23" s="37"/>
    </row>
    <row r="24" spans="1:20" s="31" customFormat="1" ht="47.25" customHeight="1">
      <c r="A24" s="39"/>
      <c r="B24" s="39"/>
      <c r="C24" s="40"/>
      <c r="D24" s="41" t="s">
        <v>46</v>
      </c>
      <c r="E24" s="42">
        <f>E23+'2011'!E23</f>
        <v>3920.4790000000003</v>
      </c>
      <c r="F24" s="42"/>
      <c r="G24" s="42"/>
      <c r="H24" s="42">
        <f>H23+'2011'!H23</f>
        <v>23326.85005</v>
      </c>
      <c r="I24" s="42">
        <f>I23+'2011'!I23</f>
        <v>0</v>
      </c>
      <c r="J24" s="42">
        <f>J23+'2011'!J23</f>
        <v>23326.85005</v>
      </c>
      <c r="K24" s="42">
        <f>K23+'2011'!K23</f>
        <v>0</v>
      </c>
      <c r="L24" s="42">
        <f>L23+'2011'!L23</f>
        <v>23326.85005</v>
      </c>
      <c r="M24" s="42">
        <f>M23+'2011'!M23</f>
        <v>0</v>
      </c>
      <c r="N24" s="42">
        <f>N23+'2011'!N23</f>
        <v>0</v>
      </c>
      <c r="O24" s="42">
        <f>O23+'2011'!O23</f>
        <v>0</v>
      </c>
      <c r="P24" s="42">
        <f>P23+'2011'!P23</f>
        <v>0</v>
      </c>
      <c r="Q24" s="42">
        <f>Q23+'2011'!Q23</f>
        <v>0</v>
      </c>
      <c r="R24" s="42">
        <f>R23+'2011'!R23</f>
        <v>0</v>
      </c>
      <c r="S24" s="42">
        <f>S23+'2011'!S23</f>
        <v>0</v>
      </c>
      <c r="T24" s="42"/>
    </row>
    <row r="25" s="10" customFormat="1" ht="12.75">
      <c r="O25" s="11"/>
    </row>
    <row r="26" s="10" customFormat="1" ht="12.75"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</sheetData>
  <sheetProtection password="C7D0" sheet="1"/>
  <mergeCells count="21">
    <mergeCell ref="C1:D1"/>
    <mergeCell ref="G2:G5"/>
    <mergeCell ref="J2:J5"/>
    <mergeCell ref="K2:K5"/>
    <mergeCell ref="L2:L5"/>
    <mergeCell ref="P2:P5"/>
    <mergeCell ref="A2:A5"/>
    <mergeCell ref="B2:B5"/>
    <mergeCell ref="C2:C5"/>
    <mergeCell ref="D2:E4"/>
    <mergeCell ref="F2:F5"/>
    <mergeCell ref="Q2:Q5"/>
    <mergeCell ref="B7:B21"/>
    <mergeCell ref="C7:C21"/>
    <mergeCell ref="H2:I4"/>
    <mergeCell ref="M2:M5"/>
    <mergeCell ref="T2:T5"/>
    <mergeCell ref="R2:R5"/>
    <mergeCell ref="S2:S5"/>
    <mergeCell ref="N2:N5"/>
    <mergeCell ref="O2:O5"/>
  </mergeCells>
  <printOptions/>
  <pageMargins left="0.7" right="0.59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zoomScale="75" zoomScaleNormal="75" zoomScaleSheetLayoutView="75" zoomScalePageLayoutView="0" workbookViewId="0" topLeftCell="A1">
      <selection activeCell="K15" sqref="K15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82">
        <v>2013</v>
      </c>
      <c r="D1" s="83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70" t="s">
        <v>1</v>
      </c>
      <c r="B2" s="70" t="s">
        <v>2</v>
      </c>
      <c r="C2" s="73" t="s">
        <v>3</v>
      </c>
      <c r="D2" s="76" t="s">
        <v>4</v>
      </c>
      <c r="E2" s="77"/>
      <c r="F2" s="70" t="s">
        <v>35</v>
      </c>
      <c r="G2" s="70" t="s">
        <v>36</v>
      </c>
      <c r="H2" s="64" t="s">
        <v>32</v>
      </c>
      <c r="I2" s="65"/>
      <c r="J2" s="70" t="s">
        <v>31</v>
      </c>
      <c r="K2" s="70" t="s">
        <v>30</v>
      </c>
      <c r="L2" s="70" t="s">
        <v>5</v>
      </c>
      <c r="M2" s="70" t="s">
        <v>29</v>
      </c>
      <c r="N2" s="70" t="s">
        <v>28</v>
      </c>
      <c r="O2" s="70" t="s">
        <v>25</v>
      </c>
      <c r="P2" s="70" t="s">
        <v>26</v>
      </c>
      <c r="Q2" s="70" t="s">
        <v>22</v>
      </c>
      <c r="R2" s="70" t="s">
        <v>23</v>
      </c>
      <c r="S2" s="70" t="s">
        <v>24</v>
      </c>
      <c r="T2" s="70" t="s">
        <v>27</v>
      </c>
    </row>
    <row r="3" spans="1:20" s="10" customFormat="1" ht="12.75" customHeight="1">
      <c r="A3" s="71"/>
      <c r="B3" s="71"/>
      <c r="C3" s="74"/>
      <c r="D3" s="78"/>
      <c r="E3" s="79"/>
      <c r="F3" s="71"/>
      <c r="G3" s="71"/>
      <c r="H3" s="66"/>
      <c r="I3" s="67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s="10" customFormat="1" ht="12.75">
      <c r="A4" s="71"/>
      <c r="B4" s="71"/>
      <c r="C4" s="74"/>
      <c r="D4" s="80"/>
      <c r="E4" s="81"/>
      <c r="F4" s="71"/>
      <c r="G4" s="71"/>
      <c r="H4" s="68"/>
      <c r="I4" s="69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10" customFormat="1" ht="126" customHeight="1">
      <c r="A5" s="72"/>
      <c r="B5" s="72"/>
      <c r="C5" s="75"/>
      <c r="D5" s="27" t="s">
        <v>6</v>
      </c>
      <c r="E5" s="27" t="s">
        <v>7</v>
      </c>
      <c r="F5" s="72"/>
      <c r="G5" s="72"/>
      <c r="H5" s="30" t="s">
        <v>33</v>
      </c>
      <c r="I5" s="30" t="s">
        <v>34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2.75">
      <c r="A6" s="16">
        <v>1</v>
      </c>
      <c r="B6" s="16">
        <v>2</v>
      </c>
      <c r="C6" s="16">
        <v>3</v>
      </c>
      <c r="D6" s="23">
        <v>4</v>
      </c>
      <c r="E6" s="23">
        <v>5</v>
      </c>
      <c r="F6" s="23">
        <v>11</v>
      </c>
      <c r="G6" s="23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58" t="s">
        <v>20</v>
      </c>
      <c r="C7" s="61" t="s">
        <v>21</v>
      </c>
      <c r="D7" s="8" t="s">
        <v>8</v>
      </c>
      <c r="E7" s="25">
        <v>289.88</v>
      </c>
      <c r="F7" s="24">
        <v>5.95</v>
      </c>
      <c r="G7" s="24"/>
      <c r="H7" s="3">
        <f>E7*F7</f>
        <v>1724.786</v>
      </c>
      <c r="I7" s="3">
        <f>G7*E7</f>
        <v>0</v>
      </c>
      <c r="J7" s="2">
        <f>(E7*F7)</f>
        <v>1724.786</v>
      </c>
      <c r="K7" s="2">
        <f>E7*G7</f>
        <v>0</v>
      </c>
      <c r="L7" s="22">
        <f>SUM(J7,K7)</f>
        <v>1724.786</v>
      </c>
      <c r="M7" s="1">
        <f aca="true" t="shared" si="0" ref="M7:N9">J7-H7</f>
        <v>0</v>
      </c>
      <c r="N7" s="1">
        <f t="shared" si="0"/>
        <v>0</v>
      </c>
      <c r="O7" s="2"/>
      <c r="P7" s="2"/>
      <c r="Q7" s="1"/>
      <c r="R7" s="1"/>
      <c r="S7" s="1"/>
      <c r="T7" s="21"/>
    </row>
    <row r="8" spans="1:20" ht="12.75">
      <c r="A8" s="6"/>
      <c r="B8" s="59"/>
      <c r="C8" s="62"/>
      <c r="D8" s="8" t="s">
        <v>9</v>
      </c>
      <c r="E8" s="26">
        <v>135.457</v>
      </c>
      <c r="F8" s="24">
        <v>5.95</v>
      </c>
      <c r="G8" s="24"/>
      <c r="H8" s="3">
        <f>E8*F8</f>
        <v>805.96915</v>
      </c>
      <c r="I8" s="3">
        <f>G8*E8</f>
        <v>0</v>
      </c>
      <c r="J8" s="2">
        <f>(E8*F8)</f>
        <v>805.96915</v>
      </c>
      <c r="K8" s="2">
        <f>E8*G8</f>
        <v>0</v>
      </c>
      <c r="L8" s="22">
        <f>SUM(J8,K8)</f>
        <v>805.96915</v>
      </c>
      <c r="M8" s="1">
        <f t="shared" si="0"/>
        <v>0</v>
      </c>
      <c r="N8" s="1">
        <f t="shared" si="0"/>
        <v>0</v>
      </c>
      <c r="O8" s="2"/>
      <c r="P8" s="2"/>
      <c r="Q8" s="1"/>
      <c r="R8" s="1"/>
      <c r="S8" s="1"/>
      <c r="T8" s="21"/>
    </row>
    <row r="9" spans="1:20" ht="12.75">
      <c r="A9" s="6"/>
      <c r="B9" s="59"/>
      <c r="C9" s="62"/>
      <c r="D9" s="8" t="s">
        <v>10</v>
      </c>
      <c r="E9" s="26">
        <v>231.788</v>
      </c>
      <c r="F9" s="24">
        <v>5.95</v>
      </c>
      <c r="G9" s="24"/>
      <c r="H9" s="3">
        <f>E9*F9</f>
        <v>1379.1386</v>
      </c>
      <c r="I9" s="3">
        <f>G9*E9</f>
        <v>0</v>
      </c>
      <c r="J9" s="2">
        <f>(E9*F9)</f>
        <v>1379.1386</v>
      </c>
      <c r="K9" s="2">
        <f>E9*G9</f>
        <v>0</v>
      </c>
      <c r="L9" s="22">
        <f>SUM(J9,K9)</f>
        <v>1379.1386</v>
      </c>
      <c r="M9" s="1">
        <f t="shared" si="0"/>
        <v>0</v>
      </c>
      <c r="N9" s="1">
        <f t="shared" si="0"/>
        <v>0</v>
      </c>
      <c r="O9" s="2"/>
      <c r="P9" s="2"/>
      <c r="Q9" s="1"/>
      <c r="R9" s="1"/>
      <c r="S9" s="1"/>
      <c r="T9" s="21"/>
    </row>
    <row r="10" spans="1:20" ht="24">
      <c r="A10" s="6"/>
      <c r="B10" s="59"/>
      <c r="C10" s="62"/>
      <c r="D10" s="29" t="s">
        <v>37</v>
      </c>
      <c r="E10" s="19">
        <f>SUM(E7,E8,E9)</f>
        <v>657.125</v>
      </c>
      <c r="F10" s="19"/>
      <c r="G10" s="19"/>
      <c r="H10" s="19">
        <f>SUM(H7,H8,H9)</f>
        <v>3909.89375</v>
      </c>
      <c r="I10" s="18"/>
      <c r="J10" s="19">
        <f>SUM(J7,J8,J9)</f>
        <v>3909.89375</v>
      </c>
      <c r="K10" s="19">
        <f aca="true" t="shared" si="1" ref="K10:S10">SUM(K7,K8,K9)</f>
        <v>0</v>
      </c>
      <c r="L10" s="19">
        <f>SUM(L7,L8,L9)</f>
        <v>3909.89375</v>
      </c>
      <c r="M10" s="19"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20"/>
    </row>
    <row r="11" spans="1:20" ht="12.75">
      <c r="A11" s="6"/>
      <c r="B11" s="59"/>
      <c r="C11" s="62"/>
      <c r="D11" s="8" t="s">
        <v>11</v>
      </c>
      <c r="E11" s="25">
        <v>229.979</v>
      </c>
      <c r="F11" s="24">
        <v>5.95</v>
      </c>
      <c r="G11" s="24"/>
      <c r="H11" s="3">
        <f>E11*F11</f>
        <v>1368.37505</v>
      </c>
      <c r="I11" s="3">
        <f>G11*E11</f>
        <v>0</v>
      </c>
      <c r="J11" s="2">
        <f>(E11*F11)</f>
        <v>1368.37505</v>
      </c>
      <c r="K11" s="2">
        <f>E11*G11</f>
        <v>0</v>
      </c>
      <c r="L11" s="22">
        <f>SUM(J11,K11)</f>
        <v>1368.37505</v>
      </c>
      <c r="M11" s="1">
        <f aca="true" t="shared" si="2" ref="M11:N13">J11-H11</f>
        <v>0</v>
      </c>
      <c r="N11" s="1">
        <f t="shared" si="2"/>
        <v>0</v>
      </c>
      <c r="O11" s="2"/>
      <c r="P11" s="2"/>
      <c r="Q11" s="1"/>
      <c r="R11" s="1"/>
      <c r="S11" s="1"/>
      <c r="T11" s="21"/>
    </row>
    <row r="12" spans="1:20" ht="12.75">
      <c r="A12" s="6"/>
      <c r="B12" s="59"/>
      <c r="C12" s="62"/>
      <c r="D12" s="8" t="s">
        <v>12</v>
      </c>
      <c r="E12" s="25">
        <v>290.02</v>
      </c>
      <c r="F12" s="24">
        <v>5.95</v>
      </c>
      <c r="G12" s="24"/>
      <c r="H12" s="3">
        <f>E12*F12</f>
        <v>1725.619</v>
      </c>
      <c r="I12" s="3">
        <f>G12*E12</f>
        <v>0</v>
      </c>
      <c r="J12" s="2">
        <f>(E12*F12)</f>
        <v>1725.619</v>
      </c>
      <c r="K12" s="2">
        <f>E12*G12</f>
        <v>0</v>
      </c>
      <c r="L12" s="22">
        <f>SUM(J12,K12)</f>
        <v>1725.619</v>
      </c>
      <c r="M12" s="1">
        <f t="shared" si="2"/>
        <v>0</v>
      </c>
      <c r="N12" s="1">
        <f t="shared" si="2"/>
        <v>0</v>
      </c>
      <c r="O12" s="2"/>
      <c r="P12" s="2"/>
      <c r="Q12" s="1"/>
      <c r="R12" s="1"/>
      <c r="S12" s="1"/>
      <c r="T12" s="21"/>
    </row>
    <row r="13" spans="1:20" ht="12.75">
      <c r="A13" s="6"/>
      <c r="B13" s="59"/>
      <c r="C13" s="62"/>
      <c r="D13" s="8" t="s">
        <v>13</v>
      </c>
      <c r="E13" s="25">
        <v>263.523</v>
      </c>
      <c r="F13" s="24">
        <v>5.95</v>
      </c>
      <c r="G13" s="24"/>
      <c r="H13" s="3">
        <f>E13*F13</f>
        <v>1567.9618500000001</v>
      </c>
      <c r="I13" s="3">
        <f>G13*E13</f>
        <v>0</v>
      </c>
      <c r="J13" s="2">
        <f>(E13*F13)</f>
        <v>1567.9618500000001</v>
      </c>
      <c r="K13" s="2">
        <f>E13*G13</f>
        <v>0</v>
      </c>
      <c r="L13" s="22">
        <f>SUM(J13,K13)</f>
        <v>1567.9618500000001</v>
      </c>
      <c r="M13" s="1">
        <f t="shared" si="2"/>
        <v>0</v>
      </c>
      <c r="N13" s="1">
        <f t="shared" si="2"/>
        <v>0</v>
      </c>
      <c r="O13" s="2"/>
      <c r="P13" s="2"/>
      <c r="Q13" s="1"/>
      <c r="R13" s="1"/>
      <c r="S13" s="1"/>
      <c r="T13" s="21"/>
    </row>
    <row r="14" spans="1:20" ht="24">
      <c r="A14" s="6"/>
      <c r="B14" s="59"/>
      <c r="C14" s="62"/>
      <c r="D14" s="29" t="s">
        <v>38</v>
      </c>
      <c r="E14" s="19">
        <f>SUM(E11,E12,E13)</f>
        <v>783.522</v>
      </c>
      <c r="F14" s="19"/>
      <c r="G14" s="19"/>
      <c r="H14" s="19">
        <f>SUM(H11,H12,H13)</f>
        <v>4661.955900000001</v>
      </c>
      <c r="I14" s="18"/>
      <c r="J14" s="19">
        <f aca="true" t="shared" si="3" ref="J14:S14">SUM(J11,J12,J13)</f>
        <v>4661.955900000001</v>
      </c>
      <c r="K14" s="19">
        <f t="shared" si="3"/>
        <v>0</v>
      </c>
      <c r="L14" s="19">
        <f t="shared" si="3"/>
        <v>4661.955900000001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19">
        <f t="shared" si="3"/>
        <v>0</v>
      </c>
      <c r="Q14" s="19">
        <f t="shared" si="3"/>
        <v>0</v>
      </c>
      <c r="R14" s="19">
        <f t="shared" si="3"/>
        <v>0</v>
      </c>
      <c r="S14" s="19">
        <f t="shared" si="3"/>
        <v>0</v>
      </c>
      <c r="T14" s="20"/>
    </row>
    <row r="15" spans="1:20" ht="12.75">
      <c r="A15" s="6"/>
      <c r="B15" s="59"/>
      <c r="C15" s="62"/>
      <c r="D15" s="8" t="s">
        <v>14</v>
      </c>
      <c r="E15" s="25">
        <v>301.857</v>
      </c>
      <c r="F15" s="24">
        <v>5.95</v>
      </c>
      <c r="G15" s="24"/>
      <c r="H15" s="3">
        <f>E15*F15</f>
        <v>1796.0491500000003</v>
      </c>
      <c r="I15" s="3">
        <f>G15*E15</f>
        <v>0</v>
      </c>
      <c r="J15" s="2">
        <f>(E15*F15)</f>
        <v>1796.0491500000003</v>
      </c>
      <c r="K15" s="2">
        <f>E15*G15</f>
        <v>0</v>
      </c>
      <c r="L15" s="22">
        <f>SUM(J15,K15)</f>
        <v>1796.0491500000003</v>
      </c>
      <c r="M15" s="1">
        <f aca="true" t="shared" si="4" ref="M15:N17">J15-H15</f>
        <v>0</v>
      </c>
      <c r="N15" s="1">
        <f t="shared" si="4"/>
        <v>0</v>
      </c>
      <c r="O15" s="2"/>
      <c r="P15" s="2"/>
      <c r="Q15" s="1"/>
      <c r="R15" s="1"/>
      <c r="S15" s="1"/>
      <c r="T15" s="21"/>
    </row>
    <row r="16" spans="1:20" ht="12.75">
      <c r="A16" s="6"/>
      <c r="B16" s="59"/>
      <c r="C16" s="62"/>
      <c r="D16" s="8" t="s">
        <v>15</v>
      </c>
      <c r="E16" s="25">
        <v>306.403</v>
      </c>
      <c r="F16" s="24">
        <v>5.95</v>
      </c>
      <c r="G16" s="24"/>
      <c r="H16" s="3">
        <f>E16*F16</f>
        <v>1823.09785</v>
      </c>
      <c r="I16" s="3">
        <f>G16*E16</f>
        <v>0</v>
      </c>
      <c r="J16" s="2">
        <f>(E16*F16)</f>
        <v>1823.09785</v>
      </c>
      <c r="K16" s="2">
        <f>E16*G16</f>
        <v>0</v>
      </c>
      <c r="L16" s="22">
        <f>SUM(J16,K16)</f>
        <v>1823.09785</v>
      </c>
      <c r="M16" s="1">
        <f t="shared" si="4"/>
        <v>0</v>
      </c>
      <c r="N16" s="1">
        <f t="shared" si="4"/>
        <v>0</v>
      </c>
      <c r="O16" s="2"/>
      <c r="P16" s="2"/>
      <c r="Q16" s="1"/>
      <c r="R16" s="1"/>
      <c r="S16" s="1"/>
      <c r="T16" s="21"/>
    </row>
    <row r="17" spans="1:20" ht="12.75">
      <c r="A17" s="6"/>
      <c r="B17" s="59"/>
      <c r="C17" s="62"/>
      <c r="D17" s="8" t="s">
        <v>16</v>
      </c>
      <c r="E17" s="32">
        <v>403.774</v>
      </c>
      <c r="F17" s="24">
        <v>5.95</v>
      </c>
      <c r="G17" s="24"/>
      <c r="H17" s="3">
        <f>E17*F17</f>
        <v>2402.4553</v>
      </c>
      <c r="I17" s="3">
        <f>G17*E17</f>
        <v>0</v>
      </c>
      <c r="J17" s="2">
        <f>(E17*F17)</f>
        <v>2402.4553</v>
      </c>
      <c r="K17" s="2">
        <f>E17*G17</f>
        <v>0</v>
      </c>
      <c r="L17" s="22">
        <f>SUM(J17,K17)</f>
        <v>2402.4553</v>
      </c>
      <c r="M17" s="1">
        <f t="shared" si="4"/>
        <v>0</v>
      </c>
      <c r="N17" s="1">
        <f t="shared" si="4"/>
        <v>0</v>
      </c>
      <c r="O17" s="2"/>
      <c r="P17" s="2"/>
      <c r="Q17" s="1"/>
      <c r="R17" s="1"/>
      <c r="S17" s="1"/>
      <c r="T17" s="21"/>
    </row>
    <row r="18" spans="1:20" ht="24">
      <c r="A18" s="6"/>
      <c r="B18" s="59"/>
      <c r="C18" s="62"/>
      <c r="D18" s="29" t="s">
        <v>39</v>
      </c>
      <c r="E18" s="19">
        <f>SUM(E15,E16,E17)</f>
        <v>1012.034</v>
      </c>
      <c r="F18" s="19"/>
      <c r="G18" s="19"/>
      <c r="H18" s="19">
        <f>SUM(H15,H16,H17)</f>
        <v>6021.6023000000005</v>
      </c>
      <c r="I18" s="18"/>
      <c r="J18" s="19">
        <f aca="true" t="shared" si="5" ref="J18:S18">SUM(J15,J16,J17)</f>
        <v>6021.6023000000005</v>
      </c>
      <c r="K18" s="19">
        <f t="shared" si="5"/>
        <v>0</v>
      </c>
      <c r="L18" s="19">
        <f t="shared" si="5"/>
        <v>6021.6023000000005</v>
      </c>
      <c r="M18" s="19">
        <f t="shared" si="5"/>
        <v>0</v>
      </c>
      <c r="N18" s="19">
        <f t="shared" si="5"/>
        <v>0</v>
      </c>
      <c r="O18" s="19">
        <f t="shared" si="5"/>
        <v>0</v>
      </c>
      <c r="P18" s="19">
        <f t="shared" si="5"/>
        <v>0</v>
      </c>
      <c r="Q18" s="19">
        <f t="shared" si="5"/>
        <v>0</v>
      </c>
      <c r="R18" s="19">
        <f t="shared" si="5"/>
        <v>0</v>
      </c>
      <c r="S18" s="19">
        <f t="shared" si="5"/>
        <v>0</v>
      </c>
      <c r="T18" s="20"/>
    </row>
    <row r="19" spans="1:20" ht="12.75">
      <c r="A19" s="6"/>
      <c r="B19" s="59"/>
      <c r="C19" s="62"/>
      <c r="D19" s="8" t="s">
        <v>17</v>
      </c>
      <c r="E19" s="25">
        <v>238.207</v>
      </c>
      <c r="F19" s="24">
        <v>5.95</v>
      </c>
      <c r="G19" s="24"/>
      <c r="H19" s="3">
        <f>E19*F19</f>
        <v>1417.33165</v>
      </c>
      <c r="I19" s="3">
        <f>G19*E19</f>
        <v>0</v>
      </c>
      <c r="J19" s="2">
        <f>(E19*F19)</f>
        <v>1417.33165</v>
      </c>
      <c r="K19" s="2">
        <f>E19*G19</f>
        <v>0</v>
      </c>
      <c r="L19" s="22">
        <f>SUM(J19,K19)</f>
        <v>1417.33165</v>
      </c>
      <c r="M19" s="1">
        <f aca="true" t="shared" si="6" ref="M19:N21">J19-H19</f>
        <v>0</v>
      </c>
      <c r="N19" s="1">
        <f t="shared" si="6"/>
        <v>0</v>
      </c>
      <c r="O19" s="2"/>
      <c r="P19" s="2"/>
      <c r="Q19" s="1"/>
      <c r="R19" s="1"/>
      <c r="S19" s="1"/>
      <c r="T19" s="21"/>
    </row>
    <row r="20" spans="1:20" ht="12.75">
      <c r="A20" s="6"/>
      <c r="B20" s="59"/>
      <c r="C20" s="62"/>
      <c r="D20" s="8" t="s">
        <v>18</v>
      </c>
      <c r="E20" s="25">
        <v>191.9</v>
      </c>
      <c r="F20" s="24">
        <v>5.95</v>
      </c>
      <c r="G20" s="24"/>
      <c r="H20" s="3">
        <f>E20*F20</f>
        <v>1141.805</v>
      </c>
      <c r="I20" s="3">
        <f>G20*E20</f>
        <v>0</v>
      </c>
      <c r="J20" s="2">
        <f>(E20*F20)</f>
        <v>1141.805</v>
      </c>
      <c r="K20" s="2">
        <f>E20*G20</f>
        <v>0</v>
      </c>
      <c r="L20" s="22">
        <f>SUM(J20,K20)</f>
        <v>1141.805</v>
      </c>
      <c r="M20" s="1">
        <f t="shared" si="6"/>
        <v>0</v>
      </c>
      <c r="N20" s="1">
        <f t="shared" si="6"/>
        <v>0</v>
      </c>
      <c r="O20" s="2"/>
      <c r="P20" s="2"/>
      <c r="Q20" s="1"/>
      <c r="R20" s="1"/>
      <c r="S20" s="1"/>
      <c r="T20" s="21"/>
    </row>
    <row r="21" spans="1:20" ht="12.75">
      <c r="A21" s="7"/>
      <c r="B21" s="60"/>
      <c r="C21" s="63"/>
      <c r="D21" s="8" t="s">
        <v>19</v>
      </c>
      <c r="E21" s="32">
        <v>218.464</v>
      </c>
      <c r="F21" s="24">
        <v>5.95</v>
      </c>
      <c r="G21" s="24"/>
      <c r="H21" s="3">
        <f>E21*F21</f>
        <v>1299.8608</v>
      </c>
      <c r="I21" s="3">
        <f>G21*E21</f>
        <v>0</v>
      </c>
      <c r="J21" s="2">
        <f>(E21*F21)</f>
        <v>1299.8608</v>
      </c>
      <c r="K21" s="2">
        <f>E21*G21</f>
        <v>0</v>
      </c>
      <c r="L21" s="22">
        <f>SUM(J21,K21)</f>
        <v>1299.8608</v>
      </c>
      <c r="M21" s="1">
        <f t="shared" si="6"/>
        <v>0</v>
      </c>
      <c r="N21" s="1">
        <f t="shared" si="6"/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9" t="s">
        <v>40</v>
      </c>
      <c r="E22" s="19">
        <f>SUM(E19,E20,E21)</f>
        <v>648.5709999999999</v>
      </c>
      <c r="F22" s="19"/>
      <c r="G22" s="19"/>
      <c r="H22" s="19">
        <f>SUM(H19,H20,H21)</f>
        <v>3858.9974500000003</v>
      </c>
      <c r="I22" s="18"/>
      <c r="J22" s="19">
        <f aca="true" t="shared" si="7" ref="J22:S22">SUM(J19,J20,J21)</f>
        <v>3858.9974500000003</v>
      </c>
      <c r="K22" s="19">
        <f t="shared" si="7"/>
        <v>0</v>
      </c>
      <c r="L22" s="19">
        <f t="shared" si="7"/>
        <v>3858.9974500000003</v>
      </c>
      <c r="M22" s="19">
        <f t="shared" si="7"/>
        <v>0</v>
      </c>
      <c r="N22" s="19">
        <f t="shared" si="7"/>
        <v>0</v>
      </c>
      <c r="O22" s="19">
        <f t="shared" si="7"/>
        <v>0</v>
      </c>
      <c r="P22" s="19">
        <f t="shared" si="7"/>
        <v>0</v>
      </c>
      <c r="Q22" s="19">
        <f t="shared" si="7"/>
        <v>0</v>
      </c>
      <c r="R22" s="19">
        <f t="shared" si="7"/>
        <v>0</v>
      </c>
      <c r="S22" s="19">
        <f t="shared" si="7"/>
        <v>0</v>
      </c>
      <c r="T22" s="20"/>
    </row>
    <row r="23" spans="1:20" s="31" customFormat="1" ht="24">
      <c r="A23" s="34"/>
      <c r="B23" s="34"/>
      <c r="C23" s="35"/>
      <c r="D23" s="36" t="s">
        <v>45</v>
      </c>
      <c r="E23" s="37">
        <f>SUM(E10+E14+E18+E22)</f>
        <v>3101.252</v>
      </c>
      <c r="F23" s="37"/>
      <c r="G23" s="37"/>
      <c r="H23" s="37">
        <f>SUM(H10+H14+H18+H22)</f>
        <v>18452.4494</v>
      </c>
      <c r="I23" s="34"/>
      <c r="J23" s="37">
        <f>SUM(J10+J14+J18+J22)</f>
        <v>18452.4494</v>
      </c>
      <c r="K23" s="37">
        <f aca="true" t="shared" si="8" ref="K23:S23">SUM(K10+K14+K18+K22)</f>
        <v>0</v>
      </c>
      <c r="L23" s="37">
        <f t="shared" si="8"/>
        <v>18452.4494</v>
      </c>
      <c r="M23" s="37">
        <f t="shared" si="8"/>
        <v>0</v>
      </c>
      <c r="N23" s="37">
        <f t="shared" si="8"/>
        <v>0</v>
      </c>
      <c r="O23" s="37">
        <f t="shared" si="8"/>
        <v>0</v>
      </c>
      <c r="P23" s="37">
        <f t="shared" si="8"/>
        <v>0</v>
      </c>
      <c r="Q23" s="37">
        <f t="shared" si="8"/>
        <v>0</v>
      </c>
      <c r="R23" s="37">
        <f t="shared" si="8"/>
        <v>0</v>
      </c>
      <c r="S23" s="37">
        <f t="shared" si="8"/>
        <v>0</v>
      </c>
      <c r="T23" s="38"/>
    </row>
    <row r="24" spans="1:20" s="31" customFormat="1" ht="36">
      <c r="A24" s="39"/>
      <c r="B24" s="39"/>
      <c r="C24" s="40"/>
      <c r="D24" s="41" t="s">
        <v>46</v>
      </c>
      <c r="E24" s="42">
        <f>E23+'2012'!E24</f>
        <v>7021.731</v>
      </c>
      <c r="F24" s="42"/>
      <c r="G24" s="42"/>
      <c r="H24" s="42">
        <f>H23+'2012'!H24</f>
        <v>41779.299450000006</v>
      </c>
      <c r="I24" s="42"/>
      <c r="J24" s="42">
        <f>J23+'2012'!J24</f>
        <v>41779.299450000006</v>
      </c>
      <c r="K24" s="42">
        <f>K23+'2012'!K24</f>
        <v>0</v>
      </c>
      <c r="L24" s="42">
        <f>L23+'2012'!L24</f>
        <v>41779.299450000006</v>
      </c>
      <c r="M24" s="42">
        <f>M23+'2012'!M24</f>
        <v>0</v>
      </c>
      <c r="N24" s="42">
        <f>N23+'2012'!N24</f>
        <v>0</v>
      </c>
      <c r="O24" s="42">
        <f>O23+'2012'!O24</f>
        <v>0</v>
      </c>
      <c r="P24" s="42">
        <f>P23+'2012'!P24</f>
        <v>0</v>
      </c>
      <c r="Q24" s="42">
        <f>Q23+'2012'!Q24</f>
        <v>0</v>
      </c>
      <c r="R24" s="42">
        <f>R23+'2012'!R24</f>
        <v>0</v>
      </c>
      <c r="S24" s="42">
        <f>S23+'2012'!S24</f>
        <v>0</v>
      </c>
      <c r="T24" s="42"/>
    </row>
    <row r="25" s="10" customFormat="1" ht="12.75">
      <c r="O25" s="11"/>
    </row>
    <row r="26" s="10" customFormat="1" ht="12.75"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  <row r="30" s="10" customFormat="1" ht="12.75">
      <c r="O30" s="11"/>
    </row>
  </sheetData>
  <sheetProtection password="C7D0" sheet="1"/>
  <mergeCells count="21">
    <mergeCell ref="C1:D1"/>
    <mergeCell ref="G2:G5"/>
    <mergeCell ref="J2:J5"/>
    <mergeCell ref="K2:K5"/>
    <mergeCell ref="L2:L5"/>
    <mergeCell ref="P2:P5"/>
    <mergeCell ref="A2:A5"/>
    <mergeCell ref="B2:B5"/>
    <mergeCell ref="C2:C5"/>
    <mergeCell ref="D2:E4"/>
    <mergeCell ref="F2:F5"/>
    <mergeCell ref="Q2:Q5"/>
    <mergeCell ref="B7:B21"/>
    <mergeCell ref="C7:C21"/>
    <mergeCell ref="H2:I4"/>
    <mergeCell ref="M2:M5"/>
    <mergeCell ref="T2:T5"/>
    <mergeCell ref="R2:R5"/>
    <mergeCell ref="S2:S5"/>
    <mergeCell ref="N2:N5"/>
    <mergeCell ref="O2:O5"/>
  </mergeCells>
  <printOptions/>
  <pageMargins left="0.7" right="0.59" top="0.75" bottom="0.75" header="0.3" footer="0.3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view="pageBreakPreview" zoomScale="75" zoomScaleNormal="75" zoomScaleSheetLayoutView="75" zoomScalePageLayoutView="0" workbookViewId="0" topLeftCell="A1">
      <selection activeCell="J12" sqref="J12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82">
        <v>2014</v>
      </c>
      <c r="D1" s="83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70" t="s">
        <v>1</v>
      </c>
      <c r="B2" s="70" t="s">
        <v>2</v>
      </c>
      <c r="C2" s="73" t="s">
        <v>3</v>
      </c>
      <c r="D2" s="76" t="s">
        <v>4</v>
      </c>
      <c r="E2" s="77"/>
      <c r="F2" s="70" t="s">
        <v>35</v>
      </c>
      <c r="G2" s="70" t="s">
        <v>36</v>
      </c>
      <c r="H2" s="64" t="s">
        <v>32</v>
      </c>
      <c r="I2" s="65"/>
      <c r="J2" s="70" t="s">
        <v>31</v>
      </c>
      <c r="K2" s="70" t="s">
        <v>30</v>
      </c>
      <c r="L2" s="70" t="s">
        <v>5</v>
      </c>
      <c r="M2" s="70" t="s">
        <v>29</v>
      </c>
      <c r="N2" s="70" t="s">
        <v>28</v>
      </c>
      <c r="O2" s="70" t="s">
        <v>25</v>
      </c>
      <c r="P2" s="70" t="s">
        <v>26</v>
      </c>
      <c r="Q2" s="70" t="s">
        <v>22</v>
      </c>
      <c r="R2" s="70" t="s">
        <v>23</v>
      </c>
      <c r="S2" s="70" t="s">
        <v>24</v>
      </c>
      <c r="T2" s="70" t="s">
        <v>27</v>
      </c>
    </row>
    <row r="3" spans="1:20" s="10" customFormat="1" ht="12.75" customHeight="1">
      <c r="A3" s="71"/>
      <c r="B3" s="71"/>
      <c r="C3" s="74"/>
      <c r="D3" s="78"/>
      <c r="E3" s="79"/>
      <c r="F3" s="71"/>
      <c r="G3" s="71"/>
      <c r="H3" s="66"/>
      <c r="I3" s="67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s="10" customFormat="1" ht="12.75">
      <c r="A4" s="71"/>
      <c r="B4" s="71"/>
      <c r="C4" s="74"/>
      <c r="D4" s="80"/>
      <c r="E4" s="81"/>
      <c r="F4" s="71"/>
      <c r="G4" s="71"/>
      <c r="H4" s="68"/>
      <c r="I4" s="69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10" customFormat="1" ht="126" customHeight="1">
      <c r="A5" s="72"/>
      <c r="B5" s="72"/>
      <c r="C5" s="75"/>
      <c r="D5" s="27" t="s">
        <v>6</v>
      </c>
      <c r="E5" s="27" t="s">
        <v>7</v>
      </c>
      <c r="F5" s="72"/>
      <c r="G5" s="72"/>
      <c r="H5" s="30" t="s">
        <v>33</v>
      </c>
      <c r="I5" s="30" t="s">
        <v>34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2.75">
      <c r="A6" s="16">
        <v>1</v>
      </c>
      <c r="B6" s="16">
        <v>2</v>
      </c>
      <c r="C6" s="16">
        <v>3</v>
      </c>
      <c r="D6" s="23">
        <v>4</v>
      </c>
      <c r="E6" s="23">
        <v>5</v>
      </c>
      <c r="F6" s="23">
        <v>11</v>
      </c>
      <c r="G6" s="23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58" t="s">
        <v>20</v>
      </c>
      <c r="C7" s="61" t="s">
        <v>21</v>
      </c>
      <c r="D7" s="8" t="s">
        <v>8</v>
      </c>
      <c r="E7" s="25">
        <v>198.412</v>
      </c>
      <c r="F7" s="24">
        <v>5.95</v>
      </c>
      <c r="G7" s="24">
        <v>0</v>
      </c>
      <c r="H7" s="3">
        <f>E7*F7</f>
        <v>1180.5514</v>
      </c>
      <c r="I7" s="3">
        <f>G7*E7</f>
        <v>0</v>
      </c>
      <c r="J7" s="2">
        <f>(E7*F7)</f>
        <v>1180.5514</v>
      </c>
      <c r="K7" s="2">
        <f>E7*G7</f>
        <v>0</v>
      </c>
      <c r="L7" s="22">
        <f>SUM(J7,K7)</f>
        <v>1180.5514</v>
      </c>
      <c r="M7" s="1">
        <f aca="true" t="shared" si="0" ref="M7:N9">J7-H7</f>
        <v>0</v>
      </c>
      <c r="N7" s="1">
        <f t="shared" si="0"/>
        <v>0</v>
      </c>
      <c r="O7" s="2"/>
      <c r="P7" s="2"/>
      <c r="Q7" s="1"/>
      <c r="R7" s="1"/>
      <c r="S7" s="1"/>
      <c r="T7" s="21"/>
    </row>
    <row r="8" spans="1:20" ht="12.75">
      <c r="A8" s="6"/>
      <c r="B8" s="59"/>
      <c r="C8" s="62"/>
      <c r="D8" s="8" t="s">
        <v>9</v>
      </c>
      <c r="E8" s="32">
        <v>202.073</v>
      </c>
      <c r="F8" s="24">
        <v>5.95</v>
      </c>
      <c r="G8" s="24">
        <v>0</v>
      </c>
      <c r="H8" s="3">
        <f>E8*F8</f>
        <v>1202.33435</v>
      </c>
      <c r="I8" s="3">
        <f>G8*E8</f>
        <v>0</v>
      </c>
      <c r="J8" s="2">
        <f>(E8*F8)</f>
        <v>1202.33435</v>
      </c>
      <c r="K8" s="2">
        <f>E8*G8</f>
        <v>0</v>
      </c>
      <c r="L8" s="22">
        <f>SUM(J8,K8)</f>
        <v>1202.33435</v>
      </c>
      <c r="M8" s="1">
        <f t="shared" si="0"/>
        <v>0</v>
      </c>
      <c r="N8" s="1">
        <f t="shared" si="0"/>
        <v>0</v>
      </c>
      <c r="O8" s="2"/>
      <c r="P8" s="2"/>
      <c r="Q8" s="1"/>
      <c r="R8" s="1"/>
      <c r="S8" s="1"/>
      <c r="T8" s="21"/>
    </row>
    <row r="9" spans="1:20" ht="12.75">
      <c r="A9" s="6"/>
      <c r="B9" s="59"/>
      <c r="C9" s="62"/>
      <c r="D9" s="8" t="s">
        <v>10</v>
      </c>
      <c r="E9" s="26">
        <v>193.711</v>
      </c>
      <c r="F9" s="24">
        <v>5.95</v>
      </c>
      <c r="G9" s="24">
        <v>0</v>
      </c>
      <c r="H9" s="3">
        <f>E9*F9</f>
        <v>1152.5804500000002</v>
      </c>
      <c r="I9" s="3">
        <f>G9*E9</f>
        <v>0</v>
      </c>
      <c r="J9" s="2">
        <f>(E9*F9)</f>
        <v>1152.5804500000002</v>
      </c>
      <c r="K9" s="2">
        <f>E9*G9</f>
        <v>0</v>
      </c>
      <c r="L9" s="22">
        <f>SUM(J9,K9)</f>
        <v>1152.5804500000002</v>
      </c>
      <c r="M9" s="1">
        <f t="shared" si="0"/>
        <v>0</v>
      </c>
      <c r="N9" s="1">
        <f t="shared" si="0"/>
        <v>0</v>
      </c>
      <c r="O9" s="2"/>
      <c r="P9" s="2"/>
      <c r="Q9" s="1"/>
      <c r="R9" s="1"/>
      <c r="S9" s="1"/>
      <c r="T9" s="21"/>
    </row>
    <row r="10" spans="1:20" ht="24">
      <c r="A10" s="6"/>
      <c r="B10" s="59"/>
      <c r="C10" s="62"/>
      <c r="D10" s="29" t="s">
        <v>37</v>
      </c>
      <c r="E10" s="19">
        <f>SUM(E7,E8,E9)</f>
        <v>594.196</v>
      </c>
      <c r="F10" s="19"/>
      <c r="G10" s="19"/>
      <c r="H10" s="19">
        <f>SUM(H7,H8,H9)</f>
        <v>3535.4662000000008</v>
      </c>
      <c r="I10" s="18"/>
      <c r="J10" s="19">
        <f aca="true" t="shared" si="1" ref="J10:S10">SUM(J7,J8,J9)</f>
        <v>3535.4662000000008</v>
      </c>
      <c r="K10" s="19">
        <f t="shared" si="1"/>
        <v>0</v>
      </c>
      <c r="L10" s="19">
        <f t="shared" si="1"/>
        <v>3535.4662000000008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20"/>
    </row>
    <row r="11" spans="1:20" ht="12.75">
      <c r="A11" s="6"/>
      <c r="B11" s="59"/>
      <c r="C11" s="62"/>
      <c r="D11" s="8" t="s">
        <v>11</v>
      </c>
      <c r="E11" s="25">
        <v>209.474</v>
      </c>
      <c r="F11" s="24">
        <v>5.95</v>
      </c>
      <c r="G11" s="24">
        <v>0</v>
      </c>
      <c r="H11" s="3">
        <f>E11*F11</f>
        <v>1246.3703</v>
      </c>
      <c r="I11" s="3">
        <f>G11*E11</f>
        <v>0</v>
      </c>
      <c r="J11" s="2">
        <f>(E11*F11)</f>
        <v>1246.3703</v>
      </c>
      <c r="K11" s="2">
        <f>E11*G11</f>
        <v>0</v>
      </c>
      <c r="L11" s="22">
        <f>SUM(J11,K11)</f>
        <v>1246.3703</v>
      </c>
      <c r="M11" s="1">
        <f aca="true" t="shared" si="2" ref="M11:N13">J11-H11</f>
        <v>0</v>
      </c>
      <c r="N11" s="1">
        <f t="shared" si="2"/>
        <v>0</v>
      </c>
      <c r="O11" s="2"/>
      <c r="P11" s="2"/>
      <c r="Q11" s="1"/>
      <c r="R11" s="1"/>
      <c r="S11" s="1"/>
      <c r="T11" s="21"/>
    </row>
    <row r="12" spans="1:20" ht="12.75">
      <c r="A12" s="6"/>
      <c r="B12" s="59"/>
      <c r="C12" s="62"/>
      <c r="D12" s="8" t="s">
        <v>12</v>
      </c>
      <c r="E12" s="25">
        <v>199.39</v>
      </c>
      <c r="F12" s="24">
        <v>5.95</v>
      </c>
      <c r="G12" s="24">
        <v>0</v>
      </c>
      <c r="H12" s="3">
        <f>E12*F12</f>
        <v>1186.3705</v>
      </c>
      <c r="I12" s="3">
        <f>G12*E12</f>
        <v>0</v>
      </c>
      <c r="J12" s="2">
        <f>(E12*F12)</f>
        <v>1186.3705</v>
      </c>
      <c r="K12" s="2">
        <f>E12*G12</f>
        <v>0</v>
      </c>
      <c r="L12" s="22">
        <f>SUM(J12,K12)</f>
        <v>1186.3705</v>
      </c>
      <c r="M12" s="1">
        <f t="shared" si="2"/>
        <v>0</v>
      </c>
      <c r="N12" s="1">
        <f t="shared" si="2"/>
        <v>0</v>
      </c>
      <c r="O12" s="2"/>
      <c r="P12" s="2"/>
      <c r="Q12" s="1"/>
      <c r="R12" s="1"/>
      <c r="S12" s="1"/>
      <c r="T12" s="21"/>
    </row>
    <row r="13" spans="1:20" ht="12.75">
      <c r="A13" s="6"/>
      <c r="B13" s="59"/>
      <c r="C13" s="62"/>
      <c r="D13" s="8" t="s">
        <v>13</v>
      </c>
      <c r="E13" s="25">
        <v>301.791</v>
      </c>
      <c r="F13" s="24">
        <v>5.95</v>
      </c>
      <c r="G13" s="24">
        <v>0</v>
      </c>
      <c r="H13" s="3">
        <f>E13*F13</f>
        <v>1795.65645</v>
      </c>
      <c r="I13" s="3">
        <f>G13*E13</f>
        <v>0</v>
      </c>
      <c r="J13" s="2">
        <f>(E13*F13)</f>
        <v>1795.65645</v>
      </c>
      <c r="K13" s="2">
        <f>E13*G13</f>
        <v>0</v>
      </c>
      <c r="L13" s="22">
        <f>SUM(J13,K13)</f>
        <v>1795.65645</v>
      </c>
      <c r="M13" s="1">
        <f t="shared" si="2"/>
        <v>0</v>
      </c>
      <c r="N13" s="1">
        <f t="shared" si="2"/>
        <v>0</v>
      </c>
      <c r="O13" s="2"/>
      <c r="P13" s="2"/>
      <c r="Q13" s="1"/>
      <c r="R13" s="1"/>
      <c r="S13" s="1"/>
      <c r="T13" s="21"/>
    </row>
    <row r="14" spans="1:20" ht="24">
      <c r="A14" s="6"/>
      <c r="B14" s="59"/>
      <c r="C14" s="62"/>
      <c r="D14" s="29" t="s">
        <v>38</v>
      </c>
      <c r="E14" s="19">
        <f>SUM(E11,E12,E13)</f>
        <v>710.655</v>
      </c>
      <c r="F14" s="19"/>
      <c r="G14" s="19"/>
      <c r="H14" s="19">
        <f>SUM(H11,H12,H13)</f>
        <v>4228.39725</v>
      </c>
      <c r="I14" s="18">
        <v>0</v>
      </c>
      <c r="J14" s="19">
        <f aca="true" t="shared" si="3" ref="J14:S14">SUM(J11,J12,J13)</f>
        <v>4228.39725</v>
      </c>
      <c r="K14" s="19">
        <f t="shared" si="3"/>
        <v>0</v>
      </c>
      <c r="L14" s="19">
        <f t="shared" si="3"/>
        <v>4228.39725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19">
        <f t="shared" si="3"/>
        <v>0</v>
      </c>
      <c r="Q14" s="19">
        <f t="shared" si="3"/>
        <v>0</v>
      </c>
      <c r="R14" s="19">
        <f t="shared" si="3"/>
        <v>0</v>
      </c>
      <c r="S14" s="19">
        <f t="shared" si="3"/>
        <v>0</v>
      </c>
      <c r="T14" s="20"/>
    </row>
    <row r="15" spans="1:20" ht="12.75">
      <c r="A15" s="6"/>
      <c r="B15" s="59"/>
      <c r="C15" s="62"/>
      <c r="D15" s="8" t="s">
        <v>14</v>
      </c>
      <c r="E15" s="25">
        <v>313.826</v>
      </c>
      <c r="F15" s="24">
        <v>5.95</v>
      </c>
      <c r="G15" s="24">
        <v>0</v>
      </c>
      <c r="H15" s="3">
        <f>E15*F15</f>
        <v>1867.2647000000002</v>
      </c>
      <c r="I15" s="3">
        <f>G15*E15</f>
        <v>0</v>
      </c>
      <c r="J15" s="2">
        <f>(E15*F15)</f>
        <v>1867.2647000000002</v>
      </c>
      <c r="K15" s="2">
        <f>E15*G15</f>
        <v>0</v>
      </c>
      <c r="L15" s="22">
        <f>SUM(J15,K15)</f>
        <v>1867.2647000000002</v>
      </c>
      <c r="M15" s="1">
        <f aca="true" t="shared" si="4" ref="M15:N17">J15-H15</f>
        <v>0</v>
      </c>
      <c r="N15" s="1">
        <f t="shared" si="4"/>
        <v>0</v>
      </c>
      <c r="O15" s="2"/>
      <c r="P15" s="2"/>
      <c r="Q15" s="1"/>
      <c r="R15" s="1"/>
      <c r="S15" s="1"/>
      <c r="T15" s="21"/>
    </row>
    <row r="16" spans="1:20" ht="12.75">
      <c r="A16" s="6"/>
      <c r="B16" s="59"/>
      <c r="C16" s="62"/>
      <c r="D16" s="8" t="s">
        <v>15</v>
      </c>
      <c r="E16" s="25">
        <v>303.29</v>
      </c>
      <c r="F16" s="24">
        <v>5.95</v>
      </c>
      <c r="G16" s="24">
        <v>0</v>
      </c>
      <c r="H16" s="3">
        <f>E16*F16</f>
        <v>1804.5755000000001</v>
      </c>
      <c r="I16" s="3">
        <f>G16*E16</f>
        <v>0</v>
      </c>
      <c r="J16" s="2">
        <f>(E16*F16)</f>
        <v>1804.5755000000001</v>
      </c>
      <c r="K16" s="2">
        <f>E16*G16</f>
        <v>0</v>
      </c>
      <c r="L16" s="22">
        <f>SUM(J16,K16)</f>
        <v>1804.5755000000001</v>
      </c>
      <c r="M16" s="1">
        <f t="shared" si="4"/>
        <v>0</v>
      </c>
      <c r="N16" s="1">
        <f t="shared" si="4"/>
        <v>0</v>
      </c>
      <c r="O16" s="2"/>
      <c r="P16" s="2"/>
      <c r="Q16" s="1"/>
      <c r="R16" s="1"/>
      <c r="S16" s="1"/>
      <c r="T16" s="21"/>
    </row>
    <row r="17" spans="1:20" ht="12.75">
      <c r="A17" s="6"/>
      <c r="B17" s="59"/>
      <c r="C17" s="62"/>
      <c r="D17" s="8" t="s">
        <v>16</v>
      </c>
      <c r="E17" s="33">
        <v>370.383</v>
      </c>
      <c r="F17" s="24">
        <v>5.95</v>
      </c>
      <c r="G17" s="24">
        <v>0</v>
      </c>
      <c r="H17" s="3">
        <f>E17*F17</f>
        <v>2203.77885</v>
      </c>
      <c r="I17" s="3">
        <f>G17*E17</f>
        <v>0</v>
      </c>
      <c r="J17" s="2">
        <f>(E17*F17)</f>
        <v>2203.77885</v>
      </c>
      <c r="K17" s="2">
        <f>E17*G17</f>
        <v>0</v>
      </c>
      <c r="L17" s="22">
        <f>SUM(J17,K17)</f>
        <v>2203.77885</v>
      </c>
      <c r="M17" s="1">
        <f t="shared" si="4"/>
        <v>0</v>
      </c>
      <c r="N17" s="1">
        <f t="shared" si="4"/>
        <v>0</v>
      </c>
      <c r="O17" s="2"/>
      <c r="P17" s="2"/>
      <c r="Q17" s="1"/>
      <c r="R17" s="1"/>
      <c r="S17" s="1"/>
      <c r="T17" s="21"/>
    </row>
    <row r="18" spans="1:20" ht="24">
      <c r="A18" s="6"/>
      <c r="B18" s="59"/>
      <c r="C18" s="62"/>
      <c r="D18" s="29" t="s">
        <v>39</v>
      </c>
      <c r="E18" s="19">
        <f>SUM(E15,E16,E17)</f>
        <v>987.499</v>
      </c>
      <c r="F18" s="19"/>
      <c r="G18" s="19"/>
      <c r="H18" s="19">
        <f>SUM(H15,H16,H17)</f>
        <v>5875.619050000001</v>
      </c>
      <c r="I18" s="18"/>
      <c r="J18" s="19">
        <f aca="true" t="shared" si="5" ref="J18:S18">SUM(J15,J16,J17)</f>
        <v>5875.619050000001</v>
      </c>
      <c r="K18" s="19">
        <f t="shared" si="5"/>
        <v>0</v>
      </c>
      <c r="L18" s="19">
        <f t="shared" si="5"/>
        <v>5875.619050000001</v>
      </c>
      <c r="M18" s="19">
        <f t="shared" si="5"/>
        <v>0</v>
      </c>
      <c r="N18" s="19">
        <f t="shared" si="5"/>
        <v>0</v>
      </c>
      <c r="O18" s="19">
        <f t="shared" si="5"/>
        <v>0</v>
      </c>
      <c r="P18" s="19">
        <f t="shared" si="5"/>
        <v>0</v>
      </c>
      <c r="Q18" s="19">
        <f t="shared" si="5"/>
        <v>0</v>
      </c>
      <c r="R18" s="19">
        <f t="shared" si="5"/>
        <v>0</v>
      </c>
      <c r="S18" s="19">
        <f t="shared" si="5"/>
        <v>0</v>
      </c>
      <c r="T18" s="20"/>
    </row>
    <row r="19" spans="1:20" ht="12.75">
      <c r="A19" s="6"/>
      <c r="B19" s="59"/>
      <c r="C19" s="62"/>
      <c r="D19" s="8" t="s">
        <v>17</v>
      </c>
      <c r="E19" s="25">
        <v>39.668</v>
      </c>
      <c r="F19" s="24">
        <v>5.95</v>
      </c>
      <c r="G19" s="24">
        <v>0</v>
      </c>
      <c r="H19" s="3">
        <f>E19*F19</f>
        <v>236.0246</v>
      </c>
      <c r="I19" s="3">
        <f>G19*E19</f>
        <v>0</v>
      </c>
      <c r="J19" s="2">
        <f>(E19*F19)</f>
        <v>236.0246</v>
      </c>
      <c r="K19" s="2">
        <f>E19*G19</f>
        <v>0</v>
      </c>
      <c r="L19" s="22">
        <f>SUM(J19,K19)</f>
        <v>236.0246</v>
      </c>
      <c r="M19" s="1">
        <f aca="true" t="shared" si="6" ref="M19:N21">J19-H19</f>
        <v>0</v>
      </c>
      <c r="N19" s="1">
        <f t="shared" si="6"/>
        <v>0</v>
      </c>
      <c r="O19" s="2"/>
      <c r="P19" s="2"/>
      <c r="Q19" s="1"/>
      <c r="R19" s="1"/>
      <c r="S19" s="1"/>
      <c r="T19" s="21"/>
    </row>
    <row r="20" spans="1:20" ht="12.75">
      <c r="A20" s="6"/>
      <c r="B20" s="59"/>
      <c r="C20" s="62"/>
      <c r="D20" s="8" t="s">
        <v>18</v>
      </c>
      <c r="E20" s="25">
        <v>294.393</v>
      </c>
      <c r="F20" s="24">
        <v>5.95</v>
      </c>
      <c r="G20" s="24">
        <v>0</v>
      </c>
      <c r="H20" s="3">
        <f>E20*F20</f>
        <v>1751.63835</v>
      </c>
      <c r="I20" s="3">
        <f>G20*E20</f>
        <v>0</v>
      </c>
      <c r="J20" s="2">
        <f>(E20*F20)</f>
        <v>1751.63835</v>
      </c>
      <c r="K20" s="2">
        <f>E20*G20</f>
        <v>0</v>
      </c>
      <c r="L20" s="22">
        <f>SUM(J20,K20)</f>
        <v>1751.63835</v>
      </c>
      <c r="M20" s="1">
        <f t="shared" si="6"/>
        <v>0</v>
      </c>
      <c r="N20" s="1">
        <f t="shared" si="6"/>
        <v>0</v>
      </c>
      <c r="O20" s="2"/>
      <c r="P20" s="2"/>
      <c r="Q20" s="1"/>
      <c r="R20" s="1"/>
      <c r="S20" s="1"/>
      <c r="T20" s="21"/>
    </row>
    <row r="21" spans="1:20" ht="12.75">
      <c r="A21" s="7"/>
      <c r="B21" s="60"/>
      <c r="C21" s="63"/>
      <c r="D21" s="8" t="s">
        <v>19</v>
      </c>
      <c r="E21" s="32">
        <v>286.683</v>
      </c>
      <c r="F21" s="24">
        <v>5.95</v>
      </c>
      <c r="G21" s="24">
        <v>0</v>
      </c>
      <c r="H21" s="3">
        <f>E21*F21</f>
        <v>1705.76385</v>
      </c>
      <c r="I21" s="3">
        <f>G21*E21</f>
        <v>0</v>
      </c>
      <c r="J21" s="2">
        <f>(E21*F21)</f>
        <v>1705.76385</v>
      </c>
      <c r="K21" s="2">
        <f>E21*G21</f>
        <v>0</v>
      </c>
      <c r="L21" s="22">
        <f>SUM(J21,K21)</f>
        <v>1705.76385</v>
      </c>
      <c r="M21" s="1">
        <f t="shared" si="6"/>
        <v>0</v>
      </c>
      <c r="N21" s="1">
        <f t="shared" si="6"/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9" t="s">
        <v>40</v>
      </c>
      <c r="E22" s="19">
        <f>SUM(E19,E20,E21)</f>
        <v>620.7439999999999</v>
      </c>
      <c r="F22" s="19"/>
      <c r="G22" s="19"/>
      <c r="H22" s="19">
        <f>SUM(H19,H20,H21)</f>
        <v>3693.4268</v>
      </c>
      <c r="I22" s="18"/>
      <c r="J22" s="19">
        <f aca="true" t="shared" si="7" ref="J22:S22">SUM(J19,J20,J21)</f>
        <v>3693.4268</v>
      </c>
      <c r="K22" s="19">
        <f t="shared" si="7"/>
        <v>0</v>
      </c>
      <c r="L22" s="19">
        <f t="shared" si="7"/>
        <v>3693.4268</v>
      </c>
      <c r="M22" s="19">
        <f t="shared" si="7"/>
        <v>0</v>
      </c>
      <c r="N22" s="19">
        <f t="shared" si="7"/>
        <v>0</v>
      </c>
      <c r="O22" s="19">
        <f t="shared" si="7"/>
        <v>0</v>
      </c>
      <c r="P22" s="19">
        <f t="shared" si="7"/>
        <v>0</v>
      </c>
      <c r="Q22" s="19">
        <f t="shared" si="7"/>
        <v>0</v>
      </c>
      <c r="R22" s="19">
        <f t="shared" si="7"/>
        <v>0</v>
      </c>
      <c r="S22" s="19">
        <f t="shared" si="7"/>
        <v>0</v>
      </c>
      <c r="T22" s="20"/>
    </row>
    <row r="23" spans="1:20" s="31" customFormat="1" ht="24">
      <c r="A23" s="34"/>
      <c r="B23" s="34"/>
      <c r="C23" s="35"/>
      <c r="D23" s="36" t="s">
        <v>45</v>
      </c>
      <c r="E23" s="37">
        <f>SUM(E10+E14+E18+E22)</f>
        <v>2913.094</v>
      </c>
      <c r="F23" s="37"/>
      <c r="G23" s="37"/>
      <c r="H23" s="37">
        <f>SUM(H10+H14+H18+H22)</f>
        <v>17332.909300000003</v>
      </c>
      <c r="I23" s="34"/>
      <c r="J23" s="37">
        <f aca="true" t="shared" si="8" ref="J23:S23">SUM(J10+J14+J18+J22)</f>
        <v>17332.909300000003</v>
      </c>
      <c r="K23" s="37">
        <f t="shared" si="8"/>
        <v>0</v>
      </c>
      <c r="L23" s="37">
        <f t="shared" si="8"/>
        <v>17332.909300000003</v>
      </c>
      <c r="M23" s="37">
        <f t="shared" si="8"/>
        <v>0</v>
      </c>
      <c r="N23" s="37">
        <f t="shared" si="8"/>
        <v>0</v>
      </c>
      <c r="O23" s="37">
        <f t="shared" si="8"/>
        <v>0</v>
      </c>
      <c r="P23" s="37">
        <f t="shared" si="8"/>
        <v>0</v>
      </c>
      <c r="Q23" s="37">
        <f t="shared" si="8"/>
        <v>0</v>
      </c>
      <c r="R23" s="37">
        <f t="shared" si="8"/>
        <v>0</v>
      </c>
      <c r="S23" s="37">
        <f t="shared" si="8"/>
        <v>0</v>
      </c>
      <c r="T23" s="38"/>
    </row>
    <row r="24" spans="1:20" s="31" customFormat="1" ht="47.25" customHeight="1">
      <c r="A24" s="39"/>
      <c r="B24" s="39"/>
      <c r="C24" s="40"/>
      <c r="D24" s="41" t="s">
        <v>46</v>
      </c>
      <c r="E24" s="42">
        <f>E23+'2013'!E24</f>
        <v>9934.825</v>
      </c>
      <c r="F24" s="42"/>
      <c r="G24" s="42"/>
      <c r="H24" s="42">
        <f>H23+'2013'!H24</f>
        <v>59112.208750000005</v>
      </c>
      <c r="I24" s="42">
        <f>I23+'2013'!I24</f>
        <v>0</v>
      </c>
      <c r="J24" s="42">
        <f>J23+'2013'!J24</f>
        <v>59112.208750000005</v>
      </c>
      <c r="K24" s="42">
        <f>K23+'2013'!K24</f>
        <v>0</v>
      </c>
      <c r="L24" s="42">
        <f>L23+'2013'!L24</f>
        <v>59112.208750000005</v>
      </c>
      <c r="M24" s="42">
        <f>M23+'2013'!M24</f>
        <v>0</v>
      </c>
      <c r="N24" s="42">
        <f>N23+'2013'!N24</f>
        <v>0</v>
      </c>
      <c r="O24" s="42">
        <f>O23+'2013'!O24</f>
        <v>0</v>
      </c>
      <c r="P24" s="42">
        <f>P23+'2013'!P24</f>
        <v>0</v>
      </c>
      <c r="Q24" s="42">
        <f>Q23+'2013'!Q24</f>
        <v>0</v>
      </c>
      <c r="R24" s="42">
        <f>R23+'2013'!R24</f>
        <v>0</v>
      </c>
      <c r="S24" s="42">
        <f>S23+'2013'!S24</f>
        <v>0</v>
      </c>
      <c r="T24" s="42"/>
    </row>
  </sheetData>
  <sheetProtection password="C7D0" sheet="1"/>
  <mergeCells count="21">
    <mergeCell ref="C1:D1"/>
    <mergeCell ref="G2:G5"/>
    <mergeCell ref="J2:J5"/>
    <mergeCell ref="K2:K5"/>
    <mergeCell ref="L2:L5"/>
    <mergeCell ref="P2:P5"/>
    <mergeCell ref="A2:A5"/>
    <mergeCell ref="B2:B5"/>
    <mergeCell ref="C2:C5"/>
    <mergeCell ref="D2:E4"/>
    <mergeCell ref="F2:F5"/>
    <mergeCell ref="Q2:Q5"/>
    <mergeCell ref="B7:B21"/>
    <mergeCell ref="C7:C21"/>
    <mergeCell ref="H2:I4"/>
    <mergeCell ref="M2:M5"/>
    <mergeCell ref="T2:T5"/>
    <mergeCell ref="R2:R5"/>
    <mergeCell ref="S2:S5"/>
    <mergeCell ref="N2:N5"/>
    <mergeCell ref="O2:O5"/>
  </mergeCells>
  <printOptions/>
  <pageMargins left="0.7" right="0.59" top="0.75" bottom="0.75" header="0.3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zoomScale="75" zoomScaleNormal="75" zoomScaleSheetLayoutView="75" zoomScalePageLayoutView="0" workbookViewId="0" topLeftCell="A1">
      <selection activeCell="C2" sqref="C2:C5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82">
        <v>2015</v>
      </c>
      <c r="D1" s="83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70" t="s">
        <v>1</v>
      </c>
      <c r="B2" s="70" t="s">
        <v>2</v>
      </c>
      <c r="C2" s="73" t="s">
        <v>3</v>
      </c>
      <c r="D2" s="76" t="s">
        <v>4</v>
      </c>
      <c r="E2" s="77"/>
      <c r="F2" s="70" t="s">
        <v>35</v>
      </c>
      <c r="G2" s="70" t="s">
        <v>36</v>
      </c>
      <c r="H2" s="64" t="s">
        <v>32</v>
      </c>
      <c r="I2" s="65"/>
      <c r="J2" s="70" t="s">
        <v>31</v>
      </c>
      <c r="K2" s="70" t="s">
        <v>30</v>
      </c>
      <c r="L2" s="70" t="s">
        <v>5</v>
      </c>
      <c r="M2" s="70" t="s">
        <v>29</v>
      </c>
      <c r="N2" s="70" t="s">
        <v>28</v>
      </c>
      <c r="O2" s="70" t="s">
        <v>25</v>
      </c>
      <c r="P2" s="70" t="s">
        <v>26</v>
      </c>
      <c r="Q2" s="70" t="s">
        <v>22</v>
      </c>
      <c r="R2" s="70" t="s">
        <v>23</v>
      </c>
      <c r="S2" s="70" t="s">
        <v>24</v>
      </c>
      <c r="T2" s="70" t="s">
        <v>27</v>
      </c>
    </row>
    <row r="3" spans="1:20" s="10" customFormat="1" ht="12.75" customHeight="1">
      <c r="A3" s="71"/>
      <c r="B3" s="71"/>
      <c r="C3" s="74"/>
      <c r="D3" s="78"/>
      <c r="E3" s="79"/>
      <c r="F3" s="71"/>
      <c r="G3" s="71"/>
      <c r="H3" s="66"/>
      <c r="I3" s="67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s="10" customFormat="1" ht="12.75">
      <c r="A4" s="71"/>
      <c r="B4" s="71"/>
      <c r="C4" s="74"/>
      <c r="D4" s="80"/>
      <c r="E4" s="81"/>
      <c r="F4" s="71"/>
      <c r="G4" s="71"/>
      <c r="H4" s="68"/>
      <c r="I4" s="69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10" customFormat="1" ht="126" customHeight="1">
      <c r="A5" s="72"/>
      <c r="B5" s="72"/>
      <c r="C5" s="75"/>
      <c r="D5" s="27" t="s">
        <v>6</v>
      </c>
      <c r="E5" s="27" t="s">
        <v>7</v>
      </c>
      <c r="F5" s="72"/>
      <c r="G5" s="72"/>
      <c r="H5" s="30" t="s">
        <v>33</v>
      </c>
      <c r="I5" s="30" t="s">
        <v>34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2.75">
      <c r="A6" s="16">
        <v>1</v>
      </c>
      <c r="B6" s="16">
        <v>2</v>
      </c>
      <c r="C6" s="16">
        <v>3</v>
      </c>
      <c r="D6" s="23">
        <v>4</v>
      </c>
      <c r="E6" s="23">
        <v>5</v>
      </c>
      <c r="F6" s="23">
        <v>11</v>
      </c>
      <c r="G6" s="23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18.75" customHeight="1">
      <c r="A7" s="6">
        <v>1</v>
      </c>
      <c r="B7" s="58" t="s">
        <v>20</v>
      </c>
      <c r="C7" s="61" t="s">
        <v>21</v>
      </c>
      <c r="D7" s="8" t="s">
        <v>8</v>
      </c>
      <c r="E7" s="25">
        <v>391.231</v>
      </c>
      <c r="F7" s="24">
        <v>5.95</v>
      </c>
      <c r="G7" s="24">
        <v>0</v>
      </c>
      <c r="H7" s="3">
        <f>E7*F7</f>
        <v>2327.82445</v>
      </c>
      <c r="I7" s="3">
        <f>G7*E7</f>
        <v>0</v>
      </c>
      <c r="J7" s="2">
        <f>(E7*F7)</f>
        <v>2327.82445</v>
      </c>
      <c r="K7" s="2">
        <f>E7*G7</f>
        <v>0</v>
      </c>
      <c r="L7" s="22">
        <f>SUM(J7,K7)</f>
        <v>2327.82445</v>
      </c>
      <c r="M7" s="1">
        <f aca="true" t="shared" si="0" ref="M7:N9">J7-H7</f>
        <v>0</v>
      </c>
      <c r="N7" s="1">
        <f t="shared" si="0"/>
        <v>0</v>
      </c>
      <c r="O7" s="2"/>
      <c r="P7" s="2"/>
      <c r="Q7" s="1"/>
      <c r="R7" s="1"/>
      <c r="S7" s="1"/>
      <c r="T7" s="21"/>
    </row>
    <row r="8" spans="1:20" ht="12.75">
      <c r="A8" s="6"/>
      <c r="B8" s="59"/>
      <c r="C8" s="62"/>
      <c r="D8" s="8" t="s">
        <v>9</v>
      </c>
      <c r="E8" s="32">
        <v>418.229</v>
      </c>
      <c r="F8" s="24">
        <v>5.95</v>
      </c>
      <c r="G8" s="24">
        <v>0</v>
      </c>
      <c r="H8" s="3">
        <f>E8*F8</f>
        <v>2488.46255</v>
      </c>
      <c r="I8" s="3">
        <f>G8*E8</f>
        <v>0</v>
      </c>
      <c r="J8" s="2">
        <f>(E8*F8)</f>
        <v>2488.46255</v>
      </c>
      <c r="K8" s="2">
        <f>E8*G8</f>
        <v>0</v>
      </c>
      <c r="L8" s="22">
        <f>SUM(J8,K8)</f>
        <v>2488.46255</v>
      </c>
      <c r="M8" s="1">
        <f t="shared" si="0"/>
        <v>0</v>
      </c>
      <c r="N8" s="1">
        <f t="shared" si="0"/>
        <v>0</v>
      </c>
      <c r="O8" s="2"/>
      <c r="P8" s="2"/>
      <c r="Q8" s="1"/>
      <c r="R8" s="1"/>
      <c r="S8" s="1"/>
      <c r="T8" s="21"/>
    </row>
    <row r="9" spans="1:20" ht="12.75">
      <c r="A9" s="6"/>
      <c r="B9" s="59"/>
      <c r="C9" s="62"/>
      <c r="D9" s="8" t="s">
        <v>10</v>
      </c>
      <c r="E9" s="26">
        <v>350.152</v>
      </c>
      <c r="F9" s="24">
        <v>5.95</v>
      </c>
      <c r="G9" s="24">
        <v>0</v>
      </c>
      <c r="H9" s="3">
        <f>E9*F9</f>
        <v>2083.4044</v>
      </c>
      <c r="I9" s="3">
        <f>G9*E9</f>
        <v>0</v>
      </c>
      <c r="J9" s="2">
        <f>(E9*F9)</f>
        <v>2083.4044</v>
      </c>
      <c r="K9" s="2">
        <f>E9*G9</f>
        <v>0</v>
      </c>
      <c r="L9" s="22">
        <f>SUM(J9,K9)</f>
        <v>2083.4044</v>
      </c>
      <c r="M9" s="1">
        <f t="shared" si="0"/>
        <v>0</v>
      </c>
      <c r="N9" s="1">
        <f t="shared" si="0"/>
        <v>0</v>
      </c>
      <c r="O9" s="2"/>
      <c r="P9" s="2"/>
      <c r="Q9" s="1"/>
      <c r="R9" s="1"/>
      <c r="S9" s="1"/>
      <c r="T9" s="21"/>
    </row>
    <row r="10" spans="1:20" ht="24">
      <c r="A10" s="6"/>
      <c r="B10" s="59"/>
      <c r="C10" s="62"/>
      <c r="D10" s="29" t="s">
        <v>37</v>
      </c>
      <c r="E10" s="19">
        <f>SUM(E7,E8,E9)</f>
        <v>1159.612</v>
      </c>
      <c r="F10" s="19"/>
      <c r="G10" s="19"/>
      <c r="H10" s="19">
        <f>SUM(H7,H8,H9)</f>
        <v>6899.6914</v>
      </c>
      <c r="I10" s="18"/>
      <c r="J10" s="19">
        <f aca="true" t="shared" si="1" ref="J10:S10">SUM(J7,J8,J9)</f>
        <v>6899.6914</v>
      </c>
      <c r="K10" s="19">
        <f t="shared" si="1"/>
        <v>0</v>
      </c>
      <c r="L10" s="19">
        <f t="shared" si="1"/>
        <v>6899.6914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20"/>
    </row>
    <row r="11" spans="1:20" ht="12.75">
      <c r="A11" s="6"/>
      <c r="B11" s="59"/>
      <c r="C11" s="62"/>
      <c r="D11" s="8" t="s">
        <v>11</v>
      </c>
      <c r="E11" s="25">
        <v>162.134</v>
      </c>
      <c r="F11" s="24">
        <v>5.95</v>
      </c>
      <c r="G11" s="24">
        <v>0</v>
      </c>
      <c r="H11" s="3">
        <f>E11*F11</f>
        <v>964.6972999999999</v>
      </c>
      <c r="I11" s="3">
        <f>G11*E11</f>
        <v>0</v>
      </c>
      <c r="J11" s="2">
        <f>(E11*F11)</f>
        <v>964.6972999999999</v>
      </c>
      <c r="K11" s="2">
        <f>E11*G11</f>
        <v>0</v>
      </c>
      <c r="L11" s="22">
        <f>SUM(J11,K11)</f>
        <v>964.6972999999999</v>
      </c>
      <c r="M11" s="1">
        <f aca="true" t="shared" si="2" ref="M11:N13">J11-H11</f>
        <v>0</v>
      </c>
      <c r="N11" s="1">
        <f t="shared" si="2"/>
        <v>0</v>
      </c>
      <c r="O11" s="2"/>
      <c r="P11" s="2"/>
      <c r="Q11" s="1"/>
      <c r="R11" s="1"/>
      <c r="S11" s="1"/>
      <c r="T11" s="21"/>
    </row>
    <row r="12" spans="1:20" ht="12.75">
      <c r="A12" s="6"/>
      <c r="B12" s="59"/>
      <c r="C12" s="62"/>
      <c r="D12" s="8" t="s">
        <v>12</v>
      </c>
      <c r="E12" s="25">
        <v>225.371</v>
      </c>
      <c r="F12" s="24">
        <v>5.95</v>
      </c>
      <c r="G12" s="24">
        <v>0</v>
      </c>
      <c r="H12" s="3">
        <f>E12*F12</f>
        <v>1340.95745</v>
      </c>
      <c r="I12" s="3">
        <f>G12*E12</f>
        <v>0</v>
      </c>
      <c r="J12" s="2">
        <f>(E12*F12)</f>
        <v>1340.95745</v>
      </c>
      <c r="K12" s="2">
        <f>E12*G12</f>
        <v>0</v>
      </c>
      <c r="L12" s="22">
        <f>SUM(J12,K12)</f>
        <v>1340.95745</v>
      </c>
      <c r="M12" s="1">
        <f t="shared" si="2"/>
        <v>0</v>
      </c>
      <c r="N12" s="1">
        <f t="shared" si="2"/>
        <v>0</v>
      </c>
      <c r="O12" s="2"/>
      <c r="P12" s="2"/>
      <c r="Q12" s="1"/>
      <c r="R12" s="1"/>
      <c r="S12" s="1"/>
      <c r="T12" s="21"/>
    </row>
    <row r="13" spans="1:20" ht="12.75">
      <c r="A13" s="6"/>
      <c r="B13" s="59"/>
      <c r="C13" s="62"/>
      <c r="D13" s="8" t="s">
        <v>13</v>
      </c>
      <c r="E13" s="25">
        <v>391.022</v>
      </c>
      <c r="F13" s="24">
        <v>5.95</v>
      </c>
      <c r="G13" s="24">
        <v>0</v>
      </c>
      <c r="H13" s="3">
        <f>E13*F13</f>
        <v>2326.5809</v>
      </c>
      <c r="I13" s="3">
        <f>G13*E13</f>
        <v>0</v>
      </c>
      <c r="J13" s="2">
        <f>(E13*F13)</f>
        <v>2326.5809</v>
      </c>
      <c r="K13" s="2">
        <f>E13*G13</f>
        <v>0</v>
      </c>
      <c r="L13" s="22">
        <f>SUM(J13,K13)</f>
        <v>2326.5809</v>
      </c>
      <c r="M13" s="1">
        <f t="shared" si="2"/>
        <v>0</v>
      </c>
      <c r="N13" s="1">
        <f t="shared" si="2"/>
        <v>0</v>
      </c>
      <c r="O13" s="2"/>
      <c r="P13" s="2"/>
      <c r="Q13" s="1"/>
      <c r="R13" s="1"/>
      <c r="S13" s="1"/>
      <c r="T13" s="21"/>
    </row>
    <row r="14" spans="1:20" ht="24">
      <c r="A14" s="6"/>
      <c r="B14" s="59"/>
      <c r="C14" s="62"/>
      <c r="D14" s="29" t="s">
        <v>38</v>
      </c>
      <c r="E14" s="19">
        <f>SUM(E11,E12,E13)</f>
        <v>778.527</v>
      </c>
      <c r="F14" s="19"/>
      <c r="G14" s="19"/>
      <c r="H14" s="19">
        <f>SUM(H11,H12,H13)</f>
        <v>4632.2356500000005</v>
      </c>
      <c r="I14" s="18"/>
      <c r="J14" s="19">
        <f aca="true" t="shared" si="3" ref="J14:S14">SUM(J11,J12,J13)</f>
        <v>4632.2356500000005</v>
      </c>
      <c r="K14" s="19">
        <f t="shared" si="3"/>
        <v>0</v>
      </c>
      <c r="L14" s="19">
        <f t="shared" si="3"/>
        <v>4632.2356500000005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19">
        <f t="shared" si="3"/>
        <v>0</v>
      </c>
      <c r="Q14" s="19">
        <f t="shared" si="3"/>
        <v>0</v>
      </c>
      <c r="R14" s="19">
        <f t="shared" si="3"/>
        <v>0</v>
      </c>
      <c r="S14" s="19">
        <f t="shared" si="3"/>
        <v>0</v>
      </c>
      <c r="T14" s="20"/>
    </row>
    <row r="15" spans="1:20" ht="12.75">
      <c r="A15" s="6"/>
      <c r="B15" s="59"/>
      <c r="C15" s="62"/>
      <c r="D15" s="8" t="s">
        <v>14</v>
      </c>
      <c r="E15" s="25">
        <v>507.568</v>
      </c>
      <c r="F15" s="24">
        <v>5.95</v>
      </c>
      <c r="G15" s="24">
        <v>0</v>
      </c>
      <c r="H15" s="3">
        <f>E15*F15</f>
        <v>3020.0296</v>
      </c>
      <c r="I15" s="3">
        <f>G15*E15</f>
        <v>0</v>
      </c>
      <c r="J15" s="2">
        <f>(E15*F15)</f>
        <v>3020.0296</v>
      </c>
      <c r="K15" s="2">
        <f>E15*G15</f>
        <v>0</v>
      </c>
      <c r="L15" s="22">
        <f>SUM(J15,K15)</f>
        <v>3020.0296</v>
      </c>
      <c r="M15" s="1">
        <f aca="true" t="shared" si="4" ref="M15:N17">J15-H15</f>
        <v>0</v>
      </c>
      <c r="N15" s="1">
        <f t="shared" si="4"/>
        <v>0</v>
      </c>
      <c r="O15" s="2"/>
      <c r="P15" s="2"/>
      <c r="Q15" s="1"/>
      <c r="R15" s="1"/>
      <c r="S15" s="1"/>
      <c r="T15" s="21"/>
    </row>
    <row r="16" spans="1:20" ht="12.75">
      <c r="A16" s="6"/>
      <c r="B16" s="59"/>
      <c r="C16" s="62"/>
      <c r="D16" s="8" t="s">
        <v>15</v>
      </c>
      <c r="E16" s="25">
        <v>411.737</v>
      </c>
      <c r="F16" s="24">
        <v>5.95</v>
      </c>
      <c r="G16" s="24">
        <v>0</v>
      </c>
      <c r="H16" s="3">
        <f>E16*F16</f>
        <v>2449.8351500000003</v>
      </c>
      <c r="I16" s="3">
        <f>G16*E16</f>
        <v>0</v>
      </c>
      <c r="J16" s="2">
        <f>(E16*F16)</f>
        <v>2449.8351500000003</v>
      </c>
      <c r="K16" s="2">
        <f>E16*G16</f>
        <v>0</v>
      </c>
      <c r="L16" s="22">
        <f>SUM(J16,K16)</f>
        <v>2449.8351500000003</v>
      </c>
      <c r="M16" s="1">
        <f t="shared" si="4"/>
        <v>0</v>
      </c>
      <c r="N16" s="1">
        <f t="shared" si="4"/>
        <v>0</v>
      </c>
      <c r="O16" s="2"/>
      <c r="P16" s="2"/>
      <c r="Q16" s="1"/>
      <c r="R16" s="1"/>
      <c r="S16" s="1"/>
      <c r="T16" s="21"/>
    </row>
    <row r="17" spans="1:20" ht="12.75">
      <c r="A17" s="6"/>
      <c r="B17" s="59"/>
      <c r="C17" s="62"/>
      <c r="D17" s="8" t="s">
        <v>16</v>
      </c>
      <c r="E17" s="32">
        <v>439.944</v>
      </c>
      <c r="F17" s="24">
        <v>5.95</v>
      </c>
      <c r="G17" s="24">
        <v>0</v>
      </c>
      <c r="H17" s="3">
        <f>E17*F17</f>
        <v>2617.6668</v>
      </c>
      <c r="I17" s="3">
        <f>G17*E17</f>
        <v>0</v>
      </c>
      <c r="J17" s="2">
        <f>(E17*F17)</f>
        <v>2617.6668</v>
      </c>
      <c r="K17" s="2">
        <f>E17*G17</f>
        <v>0</v>
      </c>
      <c r="L17" s="22">
        <f>SUM(J17,K17)</f>
        <v>2617.6668</v>
      </c>
      <c r="M17" s="1">
        <f t="shared" si="4"/>
        <v>0</v>
      </c>
      <c r="N17" s="1">
        <f t="shared" si="4"/>
        <v>0</v>
      </c>
      <c r="O17" s="2"/>
      <c r="P17" s="2"/>
      <c r="Q17" s="1"/>
      <c r="R17" s="1"/>
      <c r="S17" s="1"/>
      <c r="T17" s="21"/>
    </row>
    <row r="18" spans="1:20" ht="24">
      <c r="A18" s="6"/>
      <c r="B18" s="59"/>
      <c r="C18" s="62"/>
      <c r="D18" s="29" t="s">
        <v>39</v>
      </c>
      <c r="E18" s="19">
        <f>SUM(E15,E16,E17)</f>
        <v>1359.249</v>
      </c>
      <c r="F18" s="19"/>
      <c r="G18" s="19"/>
      <c r="H18" s="19">
        <f>SUM(H15,H16,H17)</f>
        <v>8087.531550000001</v>
      </c>
      <c r="I18" s="18"/>
      <c r="J18" s="19">
        <f aca="true" t="shared" si="5" ref="J18:S18">SUM(J15,J16,J17)</f>
        <v>8087.531550000001</v>
      </c>
      <c r="K18" s="19">
        <f t="shared" si="5"/>
        <v>0</v>
      </c>
      <c r="L18" s="19">
        <f t="shared" si="5"/>
        <v>8087.531550000001</v>
      </c>
      <c r="M18" s="19">
        <f t="shared" si="5"/>
        <v>0</v>
      </c>
      <c r="N18" s="19">
        <f t="shared" si="5"/>
        <v>0</v>
      </c>
      <c r="O18" s="19">
        <f t="shared" si="5"/>
        <v>0</v>
      </c>
      <c r="P18" s="19">
        <f t="shared" si="5"/>
        <v>0</v>
      </c>
      <c r="Q18" s="19">
        <f t="shared" si="5"/>
        <v>0</v>
      </c>
      <c r="R18" s="19">
        <f t="shared" si="5"/>
        <v>0</v>
      </c>
      <c r="S18" s="19">
        <f t="shared" si="5"/>
        <v>0</v>
      </c>
      <c r="T18" s="20"/>
    </row>
    <row r="19" spans="1:20" ht="12.75">
      <c r="A19" s="6"/>
      <c r="B19" s="59"/>
      <c r="C19" s="62"/>
      <c r="D19" s="8" t="s">
        <v>17</v>
      </c>
      <c r="E19" s="25">
        <v>339.502</v>
      </c>
      <c r="F19" s="24">
        <v>5.95</v>
      </c>
      <c r="G19" s="24">
        <v>0</v>
      </c>
      <c r="H19" s="3">
        <f>E19*F19</f>
        <v>2020.0369</v>
      </c>
      <c r="I19" s="3">
        <f>G19*E19</f>
        <v>0</v>
      </c>
      <c r="J19" s="2">
        <f>(E19*F19)</f>
        <v>2020.0369</v>
      </c>
      <c r="K19" s="2">
        <f>E19*G19</f>
        <v>0</v>
      </c>
      <c r="L19" s="22">
        <f>SUM(J19,K19)</f>
        <v>2020.0369</v>
      </c>
      <c r="M19" s="1">
        <f aca="true" t="shared" si="6" ref="M19:N21">J19-H19</f>
        <v>0</v>
      </c>
      <c r="N19" s="1">
        <f t="shared" si="6"/>
        <v>0</v>
      </c>
      <c r="O19" s="2"/>
      <c r="P19" s="2"/>
      <c r="Q19" s="1"/>
      <c r="R19" s="1"/>
      <c r="S19" s="1"/>
      <c r="T19" s="21"/>
    </row>
    <row r="20" spans="1:20" ht="12.75">
      <c r="A20" s="6"/>
      <c r="B20" s="59"/>
      <c r="C20" s="62"/>
      <c r="D20" s="8" t="s">
        <v>18</v>
      </c>
      <c r="E20" s="25">
        <v>330.89</v>
      </c>
      <c r="F20" s="24">
        <v>5.95</v>
      </c>
      <c r="G20" s="24">
        <v>0</v>
      </c>
      <c r="H20" s="3">
        <f>E20*F20</f>
        <v>1968.7955</v>
      </c>
      <c r="I20" s="3">
        <f>G20*E20</f>
        <v>0</v>
      </c>
      <c r="J20" s="2">
        <f>(E20*F20)</f>
        <v>1968.7955</v>
      </c>
      <c r="K20" s="2">
        <f>E20*G20</f>
        <v>0</v>
      </c>
      <c r="L20" s="22">
        <f>SUM(J20,K20)</f>
        <v>1968.7955</v>
      </c>
      <c r="M20" s="1">
        <f t="shared" si="6"/>
        <v>0</v>
      </c>
      <c r="N20" s="1">
        <f t="shared" si="6"/>
        <v>0</v>
      </c>
      <c r="O20" s="2"/>
      <c r="P20" s="2"/>
      <c r="Q20" s="1"/>
      <c r="R20" s="1"/>
      <c r="S20" s="1"/>
      <c r="T20" s="21"/>
    </row>
    <row r="21" spans="1:20" ht="12.75">
      <c r="A21" s="7"/>
      <c r="B21" s="60"/>
      <c r="C21" s="63"/>
      <c r="D21" s="8" t="s">
        <v>19</v>
      </c>
      <c r="E21" s="32">
        <v>378.336</v>
      </c>
      <c r="F21" s="24">
        <v>5.95</v>
      </c>
      <c r="G21" s="24">
        <v>0</v>
      </c>
      <c r="H21" s="3">
        <f>E21*F21</f>
        <v>2251.0992</v>
      </c>
      <c r="I21" s="3">
        <f>G21*E21</f>
        <v>0</v>
      </c>
      <c r="J21" s="2">
        <f>(E21*F21)</f>
        <v>2251.0992</v>
      </c>
      <c r="K21" s="2">
        <f>E21*G21</f>
        <v>0</v>
      </c>
      <c r="L21" s="22">
        <f>SUM(J21,K21)</f>
        <v>2251.0992</v>
      </c>
      <c r="M21" s="1">
        <f t="shared" si="6"/>
        <v>0</v>
      </c>
      <c r="N21" s="1">
        <f t="shared" si="6"/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9" t="s">
        <v>40</v>
      </c>
      <c r="E22" s="19">
        <f>SUM(E19,E20,E21)</f>
        <v>1048.728</v>
      </c>
      <c r="F22" s="19"/>
      <c r="G22" s="19"/>
      <c r="H22" s="19">
        <f>SUM(H19,H20,H21)</f>
        <v>6239.9316</v>
      </c>
      <c r="I22" s="18"/>
      <c r="J22" s="19">
        <f aca="true" t="shared" si="7" ref="J22:S22">SUM(J19,J20,J21)</f>
        <v>6239.9316</v>
      </c>
      <c r="K22" s="19">
        <f t="shared" si="7"/>
        <v>0</v>
      </c>
      <c r="L22" s="19">
        <f t="shared" si="7"/>
        <v>6239.9316</v>
      </c>
      <c r="M22" s="19">
        <f t="shared" si="7"/>
        <v>0</v>
      </c>
      <c r="N22" s="19">
        <f t="shared" si="7"/>
        <v>0</v>
      </c>
      <c r="O22" s="19">
        <f t="shared" si="7"/>
        <v>0</v>
      </c>
      <c r="P22" s="19">
        <f t="shared" si="7"/>
        <v>0</v>
      </c>
      <c r="Q22" s="19">
        <f t="shared" si="7"/>
        <v>0</v>
      </c>
      <c r="R22" s="19">
        <f t="shared" si="7"/>
        <v>0</v>
      </c>
      <c r="S22" s="19">
        <f t="shared" si="7"/>
        <v>0</v>
      </c>
      <c r="T22" s="20"/>
    </row>
    <row r="23" spans="1:20" s="31" customFormat="1" ht="24">
      <c r="A23" s="34"/>
      <c r="B23" s="34"/>
      <c r="C23" s="35"/>
      <c r="D23" s="36" t="s">
        <v>45</v>
      </c>
      <c r="E23" s="37">
        <f>SUM(E10+E14+E18+E22)</f>
        <v>4346.116</v>
      </c>
      <c r="F23" s="37"/>
      <c r="G23" s="37"/>
      <c r="H23" s="37">
        <f>SUM(H10+H14+H18+H22)</f>
        <v>25859.3902</v>
      </c>
      <c r="I23" s="34"/>
      <c r="J23" s="37">
        <f aca="true" t="shared" si="8" ref="J23:S23">SUM(J10+J14+J18+J22)</f>
        <v>25859.3902</v>
      </c>
      <c r="K23" s="37">
        <f t="shared" si="8"/>
        <v>0</v>
      </c>
      <c r="L23" s="37">
        <f t="shared" si="8"/>
        <v>25859.3902</v>
      </c>
      <c r="M23" s="37">
        <f t="shared" si="8"/>
        <v>0</v>
      </c>
      <c r="N23" s="37">
        <f t="shared" si="8"/>
        <v>0</v>
      </c>
      <c r="O23" s="37">
        <f t="shared" si="8"/>
        <v>0</v>
      </c>
      <c r="P23" s="37">
        <f t="shared" si="8"/>
        <v>0</v>
      </c>
      <c r="Q23" s="37">
        <f t="shared" si="8"/>
        <v>0</v>
      </c>
      <c r="R23" s="37">
        <f t="shared" si="8"/>
        <v>0</v>
      </c>
      <c r="S23" s="37">
        <f t="shared" si="8"/>
        <v>0</v>
      </c>
      <c r="T23" s="38"/>
    </row>
    <row r="24" spans="1:20" s="31" customFormat="1" ht="47.25" customHeight="1">
      <c r="A24" s="39"/>
      <c r="B24" s="39"/>
      <c r="C24" s="40"/>
      <c r="D24" s="41" t="s">
        <v>46</v>
      </c>
      <c r="E24" s="42">
        <f>E23+'2014'!E24</f>
        <v>14280.941</v>
      </c>
      <c r="F24" s="42"/>
      <c r="G24" s="42"/>
      <c r="H24" s="42">
        <f>H23+'2014'!H24</f>
        <v>84971.59895000001</v>
      </c>
      <c r="I24" s="42">
        <f>I23+'2014'!I24</f>
        <v>0</v>
      </c>
      <c r="J24" s="42">
        <f>J23+'2014'!J24</f>
        <v>84971.59895000001</v>
      </c>
      <c r="K24" s="42">
        <f>K23+'2014'!K24</f>
        <v>0</v>
      </c>
      <c r="L24" s="42">
        <f>L23+'2014'!L24</f>
        <v>84971.59895000001</v>
      </c>
      <c r="M24" s="42">
        <f>M23+'2014'!M24</f>
        <v>0</v>
      </c>
      <c r="N24" s="42">
        <f>N23+'2014'!N24</f>
        <v>0</v>
      </c>
      <c r="O24" s="42">
        <f>O23+'2014'!O24</f>
        <v>0</v>
      </c>
      <c r="P24" s="42">
        <f>P23+'2014'!P24</f>
        <v>0</v>
      </c>
      <c r="Q24" s="42">
        <f>Q23+'2014'!Q24</f>
        <v>0</v>
      </c>
      <c r="R24" s="42">
        <f>R23+'2014'!R24</f>
        <v>0</v>
      </c>
      <c r="S24" s="42">
        <f>S23+'2014'!S24</f>
        <v>0</v>
      </c>
      <c r="T24" s="42">
        <f>T23+'2014'!T24</f>
        <v>0</v>
      </c>
    </row>
    <row r="25" s="10" customFormat="1" ht="12.75">
      <c r="O25" s="11"/>
    </row>
    <row r="26" s="10" customFormat="1" ht="12.75"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  <row r="30" s="10" customFormat="1" ht="12.75">
      <c r="O30" s="11"/>
    </row>
  </sheetData>
  <sheetProtection password="C7D0" sheet="1"/>
  <mergeCells count="21">
    <mergeCell ref="C1:D1"/>
    <mergeCell ref="G2:G5"/>
    <mergeCell ref="J2:J5"/>
    <mergeCell ref="K2:K5"/>
    <mergeCell ref="L2:L5"/>
    <mergeCell ref="P2:P5"/>
    <mergeCell ref="A2:A5"/>
    <mergeCell ref="B2:B5"/>
    <mergeCell ref="C2:C5"/>
    <mergeCell ref="D2:E4"/>
    <mergeCell ref="F2:F5"/>
    <mergeCell ref="Q2:Q5"/>
    <mergeCell ref="B7:B21"/>
    <mergeCell ref="C7:C21"/>
    <mergeCell ref="H2:I4"/>
    <mergeCell ref="M2:M5"/>
    <mergeCell ref="T2:T5"/>
    <mergeCell ref="R2:R5"/>
    <mergeCell ref="S2:S5"/>
    <mergeCell ref="N2:N5"/>
    <mergeCell ref="O2:O5"/>
  </mergeCells>
  <printOptions/>
  <pageMargins left="0.7" right="0.59" top="0.75" bottom="0.75" header="0.3" footer="0.3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zoomScale="82" zoomScaleNormal="75" zoomScaleSheetLayoutView="82" zoomScalePageLayoutView="0" workbookViewId="0" topLeftCell="A1">
      <selection activeCell="C2" sqref="C2:C5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21.421875" style="0" customWidth="1"/>
  </cols>
  <sheetData>
    <row r="1" spans="1:20" s="10" customFormat="1" ht="15.75" customHeight="1">
      <c r="A1" s="12"/>
      <c r="B1" s="13" t="s">
        <v>0</v>
      </c>
      <c r="C1" s="82">
        <v>2016</v>
      </c>
      <c r="D1" s="83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70" t="s">
        <v>1</v>
      </c>
      <c r="B2" s="70" t="s">
        <v>2</v>
      </c>
      <c r="C2" s="73" t="s">
        <v>3</v>
      </c>
      <c r="D2" s="76" t="s">
        <v>4</v>
      </c>
      <c r="E2" s="77"/>
      <c r="F2" s="70" t="s">
        <v>35</v>
      </c>
      <c r="G2" s="70" t="s">
        <v>36</v>
      </c>
      <c r="H2" s="64" t="s">
        <v>32</v>
      </c>
      <c r="I2" s="65"/>
      <c r="J2" s="70" t="s">
        <v>31</v>
      </c>
      <c r="K2" s="70" t="s">
        <v>30</v>
      </c>
      <c r="L2" s="70" t="s">
        <v>5</v>
      </c>
      <c r="M2" s="70" t="s">
        <v>29</v>
      </c>
      <c r="N2" s="70" t="s">
        <v>28</v>
      </c>
      <c r="O2" s="70" t="s">
        <v>25</v>
      </c>
      <c r="P2" s="70" t="s">
        <v>26</v>
      </c>
      <c r="Q2" s="70" t="s">
        <v>22</v>
      </c>
      <c r="R2" s="70" t="s">
        <v>23</v>
      </c>
      <c r="S2" s="70" t="s">
        <v>24</v>
      </c>
      <c r="T2" s="70" t="s">
        <v>27</v>
      </c>
    </row>
    <row r="3" spans="1:20" s="10" customFormat="1" ht="12.75" customHeight="1">
      <c r="A3" s="71"/>
      <c r="B3" s="71"/>
      <c r="C3" s="74"/>
      <c r="D3" s="78"/>
      <c r="E3" s="79"/>
      <c r="F3" s="71"/>
      <c r="G3" s="71"/>
      <c r="H3" s="66"/>
      <c r="I3" s="67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s="10" customFormat="1" ht="12.75">
      <c r="A4" s="71"/>
      <c r="B4" s="71"/>
      <c r="C4" s="74"/>
      <c r="D4" s="80"/>
      <c r="E4" s="81"/>
      <c r="F4" s="71"/>
      <c r="G4" s="71"/>
      <c r="H4" s="68"/>
      <c r="I4" s="69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10" customFormat="1" ht="126" customHeight="1">
      <c r="A5" s="72"/>
      <c r="B5" s="72"/>
      <c r="C5" s="75"/>
      <c r="D5" s="27" t="s">
        <v>6</v>
      </c>
      <c r="E5" s="27" t="s">
        <v>7</v>
      </c>
      <c r="F5" s="72"/>
      <c r="G5" s="72"/>
      <c r="H5" s="28" t="s">
        <v>33</v>
      </c>
      <c r="I5" s="28" t="s">
        <v>34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2.75">
      <c r="A6" s="16">
        <v>1</v>
      </c>
      <c r="B6" s="16">
        <v>2</v>
      </c>
      <c r="C6" s="16">
        <v>3</v>
      </c>
      <c r="D6" s="23">
        <v>4</v>
      </c>
      <c r="E6" s="23">
        <v>5</v>
      </c>
      <c r="F6" s="23">
        <v>11</v>
      </c>
      <c r="G6" s="23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58" t="s">
        <v>20</v>
      </c>
      <c r="C7" s="61" t="s">
        <v>21</v>
      </c>
      <c r="D7" s="8" t="s">
        <v>8</v>
      </c>
      <c r="E7" s="25">
        <v>552.091</v>
      </c>
      <c r="F7" s="24">
        <v>5.95</v>
      </c>
      <c r="G7" s="24"/>
      <c r="H7" s="3">
        <f>E7*F7</f>
        <v>3284.9414500000003</v>
      </c>
      <c r="I7" s="3">
        <f>G7*E7</f>
        <v>0</v>
      </c>
      <c r="J7" s="2">
        <f>(E7*F7)</f>
        <v>3284.9414500000003</v>
      </c>
      <c r="K7" s="2">
        <f>E7*G7</f>
        <v>0</v>
      </c>
      <c r="L7" s="22">
        <f>SUM(J7,K7)</f>
        <v>3284.9414500000003</v>
      </c>
      <c r="M7" s="1">
        <f aca="true" t="shared" si="0" ref="M7:N9">J7-H7</f>
        <v>0</v>
      </c>
      <c r="N7" s="1">
        <f t="shared" si="0"/>
        <v>0</v>
      </c>
      <c r="O7" s="2"/>
      <c r="P7" s="2"/>
      <c r="Q7" s="1"/>
      <c r="R7" s="1"/>
      <c r="S7" s="1"/>
      <c r="T7" s="21"/>
    </row>
    <row r="8" spans="1:20" ht="12.75">
      <c r="A8" s="6"/>
      <c r="B8" s="59"/>
      <c r="C8" s="62"/>
      <c r="D8" s="8" t="s">
        <v>9</v>
      </c>
      <c r="E8" s="32">
        <v>302.605</v>
      </c>
      <c r="F8" s="24">
        <v>5.95</v>
      </c>
      <c r="G8" s="24"/>
      <c r="H8" s="3">
        <f>E8*F8</f>
        <v>1800.4997500000002</v>
      </c>
      <c r="I8" s="3">
        <f>G8*E8</f>
        <v>0</v>
      </c>
      <c r="J8" s="2">
        <f>(E8*F8)</f>
        <v>1800.4997500000002</v>
      </c>
      <c r="K8" s="2">
        <f>E8*G8</f>
        <v>0</v>
      </c>
      <c r="L8" s="22">
        <f>SUM(J8,K8)</f>
        <v>1800.4997500000002</v>
      </c>
      <c r="M8" s="1">
        <f t="shared" si="0"/>
        <v>0</v>
      </c>
      <c r="N8" s="1">
        <f t="shared" si="0"/>
        <v>0</v>
      </c>
      <c r="O8" s="2"/>
      <c r="P8" s="2"/>
      <c r="Q8" s="1"/>
      <c r="R8" s="1"/>
      <c r="S8" s="1"/>
      <c r="T8" s="21"/>
    </row>
    <row r="9" spans="1:20" ht="12.75">
      <c r="A9" s="6"/>
      <c r="B9" s="59"/>
      <c r="C9" s="62"/>
      <c r="D9" s="8" t="s">
        <v>10</v>
      </c>
      <c r="E9" s="26">
        <v>280.68</v>
      </c>
      <c r="F9" s="24">
        <v>5.95</v>
      </c>
      <c r="G9" s="24"/>
      <c r="H9" s="3">
        <f>E9*F9</f>
        <v>1670.046</v>
      </c>
      <c r="I9" s="3">
        <f>G9*E9</f>
        <v>0</v>
      </c>
      <c r="J9" s="2">
        <f>(E9*F9)</f>
        <v>1670.046</v>
      </c>
      <c r="K9" s="2">
        <f>E9*G9</f>
        <v>0</v>
      </c>
      <c r="L9" s="22">
        <f>SUM(J9,K9)</f>
        <v>1670.046</v>
      </c>
      <c r="M9" s="1">
        <f t="shared" si="0"/>
        <v>0</v>
      </c>
      <c r="N9" s="1">
        <f t="shared" si="0"/>
        <v>0</v>
      </c>
      <c r="O9" s="2"/>
      <c r="P9" s="2"/>
      <c r="Q9" s="1"/>
      <c r="R9" s="1"/>
      <c r="S9" s="1"/>
      <c r="T9" s="21"/>
    </row>
    <row r="10" spans="1:20" ht="24">
      <c r="A10" s="6"/>
      <c r="B10" s="59"/>
      <c r="C10" s="62"/>
      <c r="D10" s="29" t="s">
        <v>37</v>
      </c>
      <c r="E10" s="19">
        <f>SUM(E7,E8,E9)</f>
        <v>1135.376</v>
      </c>
      <c r="F10" s="19"/>
      <c r="G10" s="19"/>
      <c r="H10" s="19">
        <f>SUM(H7,H8,H9)</f>
        <v>6755.4872000000005</v>
      </c>
      <c r="I10" s="18"/>
      <c r="J10" s="19">
        <f aca="true" t="shared" si="1" ref="J10:S10">SUM(J7,J8,J9)</f>
        <v>6755.4872000000005</v>
      </c>
      <c r="K10" s="19">
        <f t="shared" si="1"/>
        <v>0</v>
      </c>
      <c r="L10" s="19">
        <f t="shared" si="1"/>
        <v>6755.4872000000005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20"/>
    </row>
    <row r="11" spans="1:20" ht="12.75">
      <c r="A11" s="6"/>
      <c r="B11" s="59"/>
      <c r="C11" s="62"/>
      <c r="D11" s="8" t="s">
        <v>11</v>
      </c>
      <c r="E11" s="25">
        <v>267.202</v>
      </c>
      <c r="F11" s="24">
        <v>5.95</v>
      </c>
      <c r="G11" s="24"/>
      <c r="H11" s="3">
        <f>E11*F11</f>
        <v>1589.8519000000001</v>
      </c>
      <c r="I11" s="3">
        <f>G11*E11</f>
        <v>0</v>
      </c>
      <c r="J11" s="2">
        <f>(E11*F11)</f>
        <v>1589.8519000000001</v>
      </c>
      <c r="K11" s="2">
        <f>E11*G11</f>
        <v>0</v>
      </c>
      <c r="L11" s="22">
        <f>SUM(J11,K11)</f>
        <v>1589.8519000000001</v>
      </c>
      <c r="M11" s="1">
        <f aca="true" t="shared" si="2" ref="M11:N13">J11-H11</f>
        <v>0</v>
      </c>
      <c r="N11" s="1">
        <f t="shared" si="2"/>
        <v>0</v>
      </c>
      <c r="O11" s="2"/>
      <c r="P11" s="2"/>
      <c r="Q11" s="1"/>
      <c r="R11" s="1"/>
      <c r="S11" s="1"/>
      <c r="T11" s="21"/>
    </row>
    <row r="12" spans="1:20" ht="12.75">
      <c r="A12" s="6"/>
      <c r="B12" s="59"/>
      <c r="C12" s="62"/>
      <c r="D12" s="8" t="s">
        <v>12</v>
      </c>
      <c r="E12" s="25">
        <v>260.461</v>
      </c>
      <c r="F12" s="24">
        <v>5.95</v>
      </c>
      <c r="G12" s="24"/>
      <c r="H12" s="3">
        <f>E12*F12</f>
        <v>1549.74295</v>
      </c>
      <c r="I12" s="3">
        <f>G12*E12</f>
        <v>0</v>
      </c>
      <c r="J12" s="2">
        <f>(E12*F12)</f>
        <v>1549.74295</v>
      </c>
      <c r="K12" s="2">
        <f>E12*G12</f>
        <v>0</v>
      </c>
      <c r="L12" s="22">
        <f>SUM(J12,K12)</f>
        <v>1549.74295</v>
      </c>
      <c r="M12" s="1">
        <f t="shared" si="2"/>
        <v>0</v>
      </c>
      <c r="N12" s="1">
        <f t="shared" si="2"/>
        <v>0</v>
      </c>
      <c r="O12" s="2"/>
      <c r="P12" s="2"/>
      <c r="Q12" s="1"/>
      <c r="R12" s="1"/>
      <c r="S12" s="1"/>
      <c r="T12" s="21"/>
    </row>
    <row r="13" spans="1:20" ht="12.75">
      <c r="A13" s="6"/>
      <c r="B13" s="59"/>
      <c r="C13" s="62"/>
      <c r="D13" s="8" t="s">
        <v>13</v>
      </c>
      <c r="E13" s="25">
        <v>226.115</v>
      </c>
      <c r="F13" s="24">
        <v>5.95</v>
      </c>
      <c r="G13" s="24"/>
      <c r="H13" s="3">
        <f>E13*F13</f>
        <v>1345.38425</v>
      </c>
      <c r="I13" s="3">
        <f>G13*E13</f>
        <v>0</v>
      </c>
      <c r="J13" s="2">
        <f>(E13*F13)</f>
        <v>1345.38425</v>
      </c>
      <c r="K13" s="2">
        <f>E13*G13</f>
        <v>0</v>
      </c>
      <c r="L13" s="22">
        <f>SUM(J13,K13)</f>
        <v>1345.38425</v>
      </c>
      <c r="M13" s="1">
        <f t="shared" si="2"/>
        <v>0</v>
      </c>
      <c r="N13" s="1">
        <f t="shared" si="2"/>
        <v>0</v>
      </c>
      <c r="O13" s="2"/>
      <c r="P13" s="2"/>
      <c r="Q13" s="1"/>
      <c r="R13" s="1"/>
      <c r="S13" s="1"/>
      <c r="T13" s="21"/>
    </row>
    <row r="14" spans="1:20" ht="24">
      <c r="A14" s="6"/>
      <c r="B14" s="59"/>
      <c r="C14" s="62"/>
      <c r="D14" s="29" t="s">
        <v>38</v>
      </c>
      <c r="E14" s="19">
        <f>SUM(E11,E12,E13)</f>
        <v>753.778</v>
      </c>
      <c r="F14" s="19"/>
      <c r="G14" s="19"/>
      <c r="H14" s="19">
        <f>SUM(H11,H12,H13)</f>
        <v>4484.9791000000005</v>
      </c>
      <c r="I14" s="18"/>
      <c r="J14" s="19">
        <f aca="true" t="shared" si="3" ref="J14:S14">SUM(J11,J12,J13)</f>
        <v>4484.9791000000005</v>
      </c>
      <c r="K14" s="19">
        <f t="shared" si="3"/>
        <v>0</v>
      </c>
      <c r="L14" s="19">
        <f t="shared" si="3"/>
        <v>4484.9791000000005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19">
        <f t="shared" si="3"/>
        <v>0</v>
      </c>
      <c r="Q14" s="19">
        <f t="shared" si="3"/>
        <v>0</v>
      </c>
      <c r="R14" s="19">
        <f t="shared" si="3"/>
        <v>0</v>
      </c>
      <c r="S14" s="19">
        <f t="shared" si="3"/>
        <v>0</v>
      </c>
      <c r="T14" s="20"/>
    </row>
    <row r="15" spans="2:20" ht="48">
      <c r="B15" s="59"/>
      <c r="C15" s="62"/>
      <c r="D15" s="8" t="s">
        <v>14</v>
      </c>
      <c r="E15" s="25">
        <v>226.113</v>
      </c>
      <c r="F15" s="24">
        <v>5.95</v>
      </c>
      <c r="G15" s="24"/>
      <c r="H15" s="3">
        <f>E15*F15</f>
        <v>1345.37235</v>
      </c>
      <c r="I15" s="3">
        <f>G15*E15</f>
        <v>0</v>
      </c>
      <c r="J15" s="2">
        <f>(E15*F15)</f>
        <v>1345.37235</v>
      </c>
      <c r="K15" s="2">
        <f>E15*G15</f>
        <v>0</v>
      </c>
      <c r="L15" s="22">
        <f>SUM(J15,K15)</f>
        <v>1345.37235</v>
      </c>
      <c r="M15" s="1">
        <f aca="true" t="shared" si="4" ref="M15:N17">J15-H15</f>
        <v>0</v>
      </c>
      <c r="N15" s="1">
        <f t="shared" si="4"/>
        <v>0</v>
      </c>
      <c r="O15" s="2"/>
      <c r="P15" s="2"/>
      <c r="Q15" s="1"/>
      <c r="R15" s="1"/>
      <c r="S15" s="1"/>
      <c r="T15" s="21" t="s">
        <v>42</v>
      </c>
    </row>
    <row r="16" spans="2:20" ht="12.75">
      <c r="B16" s="59"/>
      <c r="C16" s="62"/>
      <c r="D16" s="8" t="s">
        <v>15</v>
      </c>
      <c r="E16" s="25"/>
      <c r="F16" s="24"/>
      <c r="G16" s="24"/>
      <c r="H16" s="3">
        <f>E16*F16</f>
        <v>0</v>
      </c>
      <c r="I16" s="3">
        <f>G16*E16</f>
        <v>0</v>
      </c>
      <c r="J16" s="2">
        <f>(E16*F16)</f>
        <v>0</v>
      </c>
      <c r="K16" s="2">
        <f>E16*G16</f>
        <v>0</v>
      </c>
      <c r="L16" s="22">
        <f>SUM(J16,K16)</f>
        <v>0</v>
      </c>
      <c r="M16" s="1">
        <f t="shared" si="4"/>
        <v>0</v>
      </c>
      <c r="N16" s="1">
        <f t="shared" si="4"/>
        <v>0</v>
      </c>
      <c r="O16" s="2"/>
      <c r="P16" s="2"/>
      <c r="Q16" s="1"/>
      <c r="R16" s="1"/>
      <c r="S16" s="1"/>
      <c r="T16" s="21"/>
    </row>
    <row r="17" spans="1:20" ht="12.75">
      <c r="A17" s="6"/>
      <c r="B17" s="59"/>
      <c r="C17" s="62"/>
      <c r="D17" s="8" t="s">
        <v>16</v>
      </c>
      <c r="E17" s="26"/>
      <c r="F17" s="24"/>
      <c r="G17" s="24"/>
      <c r="H17" s="3">
        <f>E17*F17</f>
        <v>0</v>
      </c>
      <c r="I17" s="3">
        <f>G17*E17</f>
        <v>0</v>
      </c>
      <c r="J17" s="2">
        <f>(E17*F17)</f>
        <v>0</v>
      </c>
      <c r="K17" s="2">
        <f>E17*G17</f>
        <v>0</v>
      </c>
      <c r="L17" s="22">
        <f>SUM(J17,K17)</f>
        <v>0</v>
      </c>
      <c r="M17" s="1">
        <f t="shared" si="4"/>
        <v>0</v>
      </c>
      <c r="N17" s="1">
        <f t="shared" si="4"/>
        <v>0</v>
      </c>
      <c r="O17" s="2"/>
      <c r="P17" s="2"/>
      <c r="Q17" s="1"/>
      <c r="R17" s="1"/>
      <c r="S17" s="1"/>
      <c r="T17" s="21"/>
    </row>
    <row r="18" spans="1:20" ht="24">
      <c r="A18" s="6"/>
      <c r="B18" s="59"/>
      <c r="C18" s="62"/>
      <c r="D18" s="29" t="s">
        <v>39</v>
      </c>
      <c r="E18" s="19">
        <f>SUM(E15,E16,E17)</f>
        <v>226.113</v>
      </c>
      <c r="F18" s="19"/>
      <c r="G18" s="19"/>
      <c r="H18" s="19">
        <f>SUM(H15,H16,H17)</f>
        <v>1345.37235</v>
      </c>
      <c r="I18" s="18"/>
      <c r="J18" s="19">
        <f aca="true" t="shared" si="5" ref="J18:S18">SUM(J15,J16,J17)</f>
        <v>1345.37235</v>
      </c>
      <c r="K18" s="19">
        <f t="shared" si="5"/>
        <v>0</v>
      </c>
      <c r="L18" s="19">
        <f t="shared" si="5"/>
        <v>1345.37235</v>
      </c>
      <c r="M18" s="19">
        <f t="shared" si="5"/>
        <v>0</v>
      </c>
      <c r="N18" s="19">
        <f t="shared" si="5"/>
        <v>0</v>
      </c>
      <c r="O18" s="19">
        <f t="shared" si="5"/>
        <v>0</v>
      </c>
      <c r="P18" s="19">
        <f t="shared" si="5"/>
        <v>0</v>
      </c>
      <c r="Q18" s="19">
        <f t="shared" si="5"/>
        <v>0</v>
      </c>
      <c r="R18" s="19">
        <f t="shared" si="5"/>
        <v>0</v>
      </c>
      <c r="S18" s="19">
        <f t="shared" si="5"/>
        <v>0</v>
      </c>
      <c r="T18" s="20"/>
    </row>
    <row r="19" spans="1:20" ht="12.75">
      <c r="A19" s="6"/>
      <c r="B19" s="59"/>
      <c r="C19" s="62"/>
      <c r="D19" s="8" t="s">
        <v>17</v>
      </c>
      <c r="E19" s="25"/>
      <c r="F19" s="24"/>
      <c r="G19" s="24"/>
      <c r="H19" s="3">
        <f>E19*F19</f>
        <v>0</v>
      </c>
      <c r="I19" s="3">
        <f>G19*E19</f>
        <v>0</v>
      </c>
      <c r="J19" s="2">
        <f>(E19*F19)</f>
        <v>0</v>
      </c>
      <c r="K19" s="2">
        <f>E19*G19</f>
        <v>0</v>
      </c>
      <c r="L19" s="22">
        <f>SUM(J19,K19)</f>
        <v>0</v>
      </c>
      <c r="M19" s="1">
        <f aca="true" t="shared" si="6" ref="M19:N21">J19-H19</f>
        <v>0</v>
      </c>
      <c r="N19" s="1">
        <f t="shared" si="6"/>
        <v>0</v>
      </c>
      <c r="O19" s="2"/>
      <c r="P19" s="2"/>
      <c r="Q19" s="1"/>
      <c r="R19" s="1"/>
      <c r="S19" s="1"/>
      <c r="T19" s="21"/>
    </row>
    <row r="20" spans="1:20" ht="12.75">
      <c r="A20" s="6"/>
      <c r="B20" s="59"/>
      <c r="C20" s="62"/>
      <c r="D20" s="8" t="s">
        <v>18</v>
      </c>
      <c r="E20" s="25"/>
      <c r="F20" s="24"/>
      <c r="G20" s="24"/>
      <c r="H20" s="3">
        <f>E20*F20</f>
        <v>0</v>
      </c>
      <c r="I20" s="3">
        <f>G20*E20</f>
        <v>0</v>
      </c>
      <c r="J20" s="2">
        <f>(E20*F20)</f>
        <v>0</v>
      </c>
      <c r="K20" s="2">
        <f>E20*G20</f>
        <v>0</v>
      </c>
      <c r="L20" s="22">
        <f>SUM(J20,K20)</f>
        <v>0</v>
      </c>
      <c r="M20" s="1">
        <f t="shared" si="6"/>
        <v>0</v>
      </c>
      <c r="N20" s="1">
        <f t="shared" si="6"/>
        <v>0</v>
      </c>
      <c r="O20" s="2"/>
      <c r="P20" s="2"/>
      <c r="Q20" s="1"/>
      <c r="R20" s="1"/>
      <c r="S20" s="1"/>
      <c r="T20" s="21"/>
    </row>
    <row r="21" spans="1:20" ht="12.75">
      <c r="A21" s="7"/>
      <c r="B21" s="60"/>
      <c r="C21" s="63"/>
      <c r="D21" s="8" t="s">
        <v>19</v>
      </c>
      <c r="E21" s="26"/>
      <c r="F21" s="24"/>
      <c r="G21" s="24"/>
      <c r="H21" s="3">
        <f>E21*F21</f>
        <v>0</v>
      </c>
      <c r="I21" s="3">
        <f>G21*E21</f>
        <v>0</v>
      </c>
      <c r="J21" s="2">
        <f>(E21*F21)</f>
        <v>0</v>
      </c>
      <c r="K21" s="2">
        <f>E21*G21</f>
        <v>0</v>
      </c>
      <c r="L21" s="22">
        <f>SUM(J21,K21)</f>
        <v>0</v>
      </c>
      <c r="M21" s="1">
        <f t="shared" si="6"/>
        <v>0</v>
      </c>
      <c r="N21" s="1">
        <f t="shared" si="6"/>
        <v>0</v>
      </c>
      <c r="O21" s="2"/>
      <c r="P21" s="2"/>
      <c r="Q21" s="1"/>
      <c r="R21" s="1"/>
      <c r="S21" s="1"/>
      <c r="T21" s="21"/>
    </row>
    <row r="22" spans="1:20" s="47" customFormat="1" ht="72">
      <c r="A22" s="44"/>
      <c r="B22" s="44"/>
      <c r="C22" s="44"/>
      <c r="D22" s="45" t="s">
        <v>40</v>
      </c>
      <c r="E22" s="46">
        <f>SUM(E19:E21)</f>
        <v>0</v>
      </c>
      <c r="F22" s="46"/>
      <c r="G22" s="46"/>
      <c r="H22" s="46">
        <f aca="true" t="shared" si="7" ref="H22:S22">SUM(H19:H21)</f>
        <v>0</v>
      </c>
      <c r="I22" s="46">
        <f t="shared" si="7"/>
        <v>0</v>
      </c>
      <c r="J22" s="46">
        <f t="shared" si="7"/>
        <v>0</v>
      </c>
      <c r="K22" s="46">
        <f t="shared" si="7"/>
        <v>0</v>
      </c>
      <c r="L22" s="46">
        <f t="shared" si="7"/>
        <v>0</v>
      </c>
      <c r="M22" s="46">
        <f t="shared" si="7"/>
        <v>0</v>
      </c>
      <c r="N22" s="46">
        <f t="shared" si="7"/>
        <v>0</v>
      </c>
      <c r="O22" s="46">
        <f t="shared" si="7"/>
        <v>0</v>
      </c>
      <c r="P22" s="46">
        <f t="shared" si="7"/>
        <v>0</v>
      </c>
      <c r="Q22" s="46">
        <f t="shared" si="7"/>
        <v>0</v>
      </c>
      <c r="R22" s="46">
        <f t="shared" si="7"/>
        <v>0</v>
      </c>
      <c r="S22" s="46">
        <f t="shared" si="7"/>
        <v>0</v>
      </c>
      <c r="T22" s="45" t="s">
        <v>43</v>
      </c>
    </row>
    <row r="23" spans="1:20" s="31" customFormat="1" ht="24">
      <c r="A23" s="34"/>
      <c r="B23" s="34"/>
      <c r="C23" s="35"/>
      <c r="D23" s="36" t="s">
        <v>45</v>
      </c>
      <c r="E23" s="37">
        <f>E10+E14+E18+E22</f>
        <v>2115.267</v>
      </c>
      <c r="F23" s="37"/>
      <c r="G23" s="37"/>
      <c r="H23" s="37">
        <f>H10+H14+H18+H22</f>
        <v>12585.83865</v>
      </c>
      <c r="I23" s="37">
        <f aca="true" t="shared" si="8" ref="I23:S23">I10+I14+I18+I22</f>
        <v>0</v>
      </c>
      <c r="J23" s="37">
        <f t="shared" si="8"/>
        <v>12585.83865</v>
      </c>
      <c r="K23" s="37">
        <f t="shared" si="8"/>
        <v>0</v>
      </c>
      <c r="L23" s="37">
        <f t="shared" si="8"/>
        <v>12585.83865</v>
      </c>
      <c r="M23" s="37">
        <f t="shared" si="8"/>
        <v>0</v>
      </c>
      <c r="N23" s="37">
        <f t="shared" si="8"/>
        <v>0</v>
      </c>
      <c r="O23" s="37">
        <f t="shared" si="8"/>
        <v>0</v>
      </c>
      <c r="P23" s="37">
        <f t="shared" si="8"/>
        <v>0</v>
      </c>
      <c r="Q23" s="37">
        <f t="shared" si="8"/>
        <v>0</v>
      </c>
      <c r="R23" s="37">
        <f t="shared" si="8"/>
        <v>0</v>
      </c>
      <c r="S23" s="37">
        <f t="shared" si="8"/>
        <v>0</v>
      </c>
      <c r="T23" s="37"/>
    </row>
    <row r="24" spans="1:20" s="31" customFormat="1" ht="47.25" customHeight="1">
      <c r="A24" s="39"/>
      <c r="B24" s="39"/>
      <c r="C24" s="40"/>
      <c r="D24" s="41" t="s">
        <v>46</v>
      </c>
      <c r="E24" s="42">
        <f>E23+'2015'!E24</f>
        <v>16396.208</v>
      </c>
      <c r="F24" s="42"/>
      <c r="G24" s="42"/>
      <c r="H24" s="42">
        <f>H23+'2015'!H24</f>
        <v>97557.43760000002</v>
      </c>
      <c r="I24" s="42">
        <f>I23+'2015'!I24</f>
        <v>0</v>
      </c>
      <c r="J24" s="42">
        <f>J23+'2015'!J24</f>
        <v>97557.43760000002</v>
      </c>
      <c r="K24" s="42">
        <f>K23+'2015'!K24</f>
        <v>0</v>
      </c>
      <c r="L24" s="42">
        <f>L23+'2015'!L24</f>
        <v>97557.43760000002</v>
      </c>
      <c r="M24" s="42">
        <f>M23+'2015'!M24</f>
        <v>0</v>
      </c>
      <c r="N24" s="42">
        <f>N23+'2015'!N24</f>
        <v>0</v>
      </c>
      <c r="O24" s="42">
        <f>O23+'2015'!O24</f>
        <v>0</v>
      </c>
      <c r="P24" s="42">
        <f>P23+'2015'!P24</f>
        <v>0</v>
      </c>
      <c r="Q24" s="42">
        <f>Q23+'2015'!Q24</f>
        <v>0</v>
      </c>
      <c r="R24" s="42">
        <f>R23+'2015'!R24</f>
        <v>0</v>
      </c>
      <c r="S24" s="42">
        <f>S23+'2015'!S24</f>
        <v>0</v>
      </c>
      <c r="T24" s="42"/>
    </row>
    <row r="25" s="10" customFormat="1" ht="12.75">
      <c r="O25" s="11"/>
    </row>
    <row r="26" spans="5:15" s="10" customFormat="1" ht="12.75">
      <c r="E26" s="43"/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  <row r="30" s="10" customFormat="1" ht="12.75">
      <c r="O30" s="11"/>
    </row>
  </sheetData>
  <sheetProtection password="C7D0" sheet="1"/>
  <mergeCells count="21">
    <mergeCell ref="A2:A5"/>
    <mergeCell ref="B2:B5"/>
    <mergeCell ref="C2:C5"/>
    <mergeCell ref="D2:E4"/>
    <mergeCell ref="Q2:Q5"/>
    <mergeCell ref="O2:O5"/>
    <mergeCell ref="F2:F5"/>
    <mergeCell ref="T2:T5"/>
    <mergeCell ref="P2:P5"/>
    <mergeCell ref="N2:N5"/>
    <mergeCell ref="J2:J5"/>
    <mergeCell ref="S2:S5"/>
    <mergeCell ref="L2:L5"/>
    <mergeCell ref="R2:R5"/>
    <mergeCell ref="K2:K5"/>
    <mergeCell ref="B7:B21"/>
    <mergeCell ref="C7:C21"/>
    <mergeCell ref="M2:M5"/>
    <mergeCell ref="C1:D1"/>
    <mergeCell ref="H2:I4"/>
    <mergeCell ref="G2:G5"/>
  </mergeCells>
  <printOptions/>
  <pageMargins left="0.7" right="0.59" top="0.75" bottom="0.75" header="0.3" footer="0.3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zoomScale="82" zoomScaleNormal="75" zoomScaleSheetLayoutView="82" zoomScalePageLayoutView="0" workbookViewId="0" topLeftCell="A1">
      <selection activeCell="B1" sqref="A1:T24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21.421875" style="0" customWidth="1"/>
  </cols>
  <sheetData>
    <row r="1" spans="1:20" s="10" customFormat="1" ht="15.75" customHeight="1">
      <c r="A1" s="12"/>
      <c r="B1" s="13" t="s">
        <v>0</v>
      </c>
      <c r="C1" s="82">
        <v>2017</v>
      </c>
      <c r="D1" s="83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70" t="s">
        <v>1</v>
      </c>
      <c r="B2" s="70" t="s">
        <v>2</v>
      </c>
      <c r="C2" s="73" t="s">
        <v>3</v>
      </c>
      <c r="D2" s="76" t="s">
        <v>4</v>
      </c>
      <c r="E2" s="77"/>
      <c r="F2" s="70" t="s">
        <v>35</v>
      </c>
      <c r="G2" s="70" t="s">
        <v>36</v>
      </c>
      <c r="H2" s="64" t="s">
        <v>32</v>
      </c>
      <c r="I2" s="65"/>
      <c r="J2" s="70" t="s">
        <v>31</v>
      </c>
      <c r="K2" s="70" t="s">
        <v>30</v>
      </c>
      <c r="L2" s="70" t="s">
        <v>5</v>
      </c>
      <c r="M2" s="70" t="s">
        <v>29</v>
      </c>
      <c r="N2" s="70" t="s">
        <v>28</v>
      </c>
      <c r="O2" s="70" t="s">
        <v>25</v>
      </c>
      <c r="P2" s="70" t="s">
        <v>26</v>
      </c>
      <c r="Q2" s="70" t="s">
        <v>22</v>
      </c>
      <c r="R2" s="70" t="s">
        <v>23</v>
      </c>
      <c r="S2" s="70" t="s">
        <v>24</v>
      </c>
      <c r="T2" s="70" t="s">
        <v>27</v>
      </c>
    </row>
    <row r="3" spans="1:20" s="10" customFormat="1" ht="12.75" customHeight="1">
      <c r="A3" s="71"/>
      <c r="B3" s="71"/>
      <c r="C3" s="74"/>
      <c r="D3" s="78"/>
      <c r="E3" s="79"/>
      <c r="F3" s="71"/>
      <c r="G3" s="71"/>
      <c r="H3" s="66"/>
      <c r="I3" s="67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s="10" customFormat="1" ht="12.75">
      <c r="A4" s="71"/>
      <c r="B4" s="71"/>
      <c r="C4" s="74"/>
      <c r="D4" s="80"/>
      <c r="E4" s="81"/>
      <c r="F4" s="71"/>
      <c r="G4" s="71"/>
      <c r="H4" s="68"/>
      <c r="I4" s="69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10" customFormat="1" ht="126" customHeight="1">
      <c r="A5" s="72"/>
      <c r="B5" s="72"/>
      <c r="C5" s="75"/>
      <c r="D5" s="27" t="s">
        <v>6</v>
      </c>
      <c r="E5" s="27" t="s">
        <v>7</v>
      </c>
      <c r="F5" s="72"/>
      <c r="G5" s="72"/>
      <c r="H5" s="48" t="s">
        <v>33</v>
      </c>
      <c r="I5" s="48" t="s">
        <v>34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2.75">
      <c r="A6" s="16">
        <v>1</v>
      </c>
      <c r="B6" s="16">
        <v>2</v>
      </c>
      <c r="C6" s="16">
        <v>3</v>
      </c>
      <c r="D6" s="23">
        <v>4</v>
      </c>
      <c r="E6" s="23">
        <v>5</v>
      </c>
      <c r="F6" s="23">
        <v>11</v>
      </c>
      <c r="G6" s="23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58" t="s">
        <v>20</v>
      </c>
      <c r="C7" s="61" t="s">
        <v>21</v>
      </c>
      <c r="D7" s="8" t="s">
        <v>8</v>
      </c>
      <c r="E7" s="49"/>
      <c r="F7" s="50"/>
      <c r="G7" s="50"/>
      <c r="H7" s="51"/>
      <c r="I7" s="51"/>
      <c r="J7" s="2">
        <f>(E7*F7)</f>
        <v>0</v>
      </c>
      <c r="K7" s="2">
        <f>E7*G7</f>
        <v>0</v>
      </c>
      <c r="L7" s="22">
        <f>SUM(J7,K7)</f>
        <v>0</v>
      </c>
      <c r="M7" s="1">
        <f aca="true" t="shared" si="0" ref="M7:N9">J7-H7</f>
        <v>0</v>
      </c>
      <c r="N7" s="1">
        <f t="shared" si="0"/>
        <v>0</v>
      </c>
      <c r="O7" s="2"/>
      <c r="P7" s="2"/>
      <c r="Q7" s="54"/>
      <c r="R7" s="1"/>
      <c r="S7" s="1"/>
      <c r="T7" s="21"/>
    </row>
    <row r="8" spans="1:20" ht="12.75">
      <c r="A8" s="6"/>
      <c r="B8" s="59"/>
      <c r="C8" s="62"/>
      <c r="D8" s="8" t="s">
        <v>9</v>
      </c>
      <c r="E8" s="52"/>
      <c r="F8" s="50"/>
      <c r="G8" s="50"/>
      <c r="H8" s="51"/>
      <c r="I8" s="51"/>
      <c r="J8" s="2">
        <f>(E8*F8)</f>
        <v>0</v>
      </c>
      <c r="K8" s="2">
        <f>E8*G8</f>
        <v>0</v>
      </c>
      <c r="L8" s="22">
        <f>SUM(J8,K8)</f>
        <v>0</v>
      </c>
      <c r="M8" s="1">
        <f t="shared" si="0"/>
        <v>0</v>
      </c>
      <c r="N8" s="1">
        <f t="shared" si="0"/>
        <v>0</v>
      </c>
      <c r="O8" s="2"/>
      <c r="P8" s="2"/>
      <c r="Q8" s="54"/>
      <c r="R8" s="1"/>
      <c r="S8" s="1"/>
      <c r="T8" s="21"/>
    </row>
    <row r="9" spans="1:20" ht="12.75">
      <c r="A9" s="6"/>
      <c r="B9" s="59"/>
      <c r="C9" s="62"/>
      <c r="D9" s="8" t="s">
        <v>10</v>
      </c>
      <c r="E9" s="53"/>
      <c r="F9" s="50"/>
      <c r="G9" s="50"/>
      <c r="H9" s="51"/>
      <c r="I9" s="51"/>
      <c r="J9" s="2">
        <f>(E9*F9)</f>
        <v>0</v>
      </c>
      <c r="K9" s="2">
        <f>E9*G9</f>
        <v>0</v>
      </c>
      <c r="L9" s="22">
        <f>SUM(J9,K9)</f>
        <v>0</v>
      </c>
      <c r="M9" s="1">
        <f t="shared" si="0"/>
        <v>0</v>
      </c>
      <c r="N9" s="1">
        <f t="shared" si="0"/>
        <v>0</v>
      </c>
      <c r="O9" s="2"/>
      <c r="P9" s="2"/>
      <c r="Q9" s="54"/>
      <c r="R9" s="1"/>
      <c r="S9" s="1"/>
      <c r="T9" s="21"/>
    </row>
    <row r="10" spans="1:20" ht="24">
      <c r="A10" s="6"/>
      <c r="B10" s="59"/>
      <c r="C10" s="62"/>
      <c r="D10" s="29" t="s">
        <v>37</v>
      </c>
      <c r="E10" s="19">
        <f>SUM(E7,E8,E9)</f>
        <v>0</v>
      </c>
      <c r="F10" s="19"/>
      <c r="G10" s="19"/>
      <c r="H10" s="19">
        <f>SUM(H7,H8,H9)</f>
        <v>0</v>
      </c>
      <c r="I10" s="18"/>
      <c r="J10" s="19">
        <f aca="true" t="shared" si="1" ref="J10:S10">SUM(J7,J8,J9)</f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55">
        <f t="shared" si="1"/>
        <v>0</v>
      </c>
      <c r="R10" s="19">
        <f t="shared" si="1"/>
        <v>0</v>
      </c>
      <c r="S10" s="19">
        <f t="shared" si="1"/>
        <v>0</v>
      </c>
      <c r="T10" s="20"/>
    </row>
    <row r="11" spans="1:20" ht="12.75">
      <c r="A11" s="6"/>
      <c r="B11" s="59"/>
      <c r="C11" s="62"/>
      <c r="D11" s="8" t="s">
        <v>11</v>
      </c>
      <c r="E11" s="49"/>
      <c r="F11" s="50"/>
      <c r="G11" s="50"/>
      <c r="H11" s="51"/>
      <c r="I11" s="51"/>
      <c r="J11" s="2">
        <f>(E11*F11)</f>
        <v>0</v>
      </c>
      <c r="K11" s="2">
        <f>E11*G11</f>
        <v>0</v>
      </c>
      <c r="L11" s="22">
        <f>SUM(J11,K11)</f>
        <v>0</v>
      </c>
      <c r="M11" s="1">
        <f aca="true" t="shared" si="2" ref="M11:N13">J11-H11</f>
        <v>0</v>
      </c>
      <c r="N11" s="1">
        <f t="shared" si="2"/>
        <v>0</v>
      </c>
      <c r="O11" s="2"/>
      <c r="P11" s="2"/>
      <c r="Q11" s="54"/>
      <c r="R11" s="1"/>
      <c r="S11" s="1"/>
      <c r="T11" s="21"/>
    </row>
    <row r="12" spans="1:20" ht="12.75">
      <c r="A12" s="6"/>
      <c r="B12" s="59"/>
      <c r="C12" s="62"/>
      <c r="D12" s="8" t="s">
        <v>12</v>
      </c>
      <c r="E12" s="49"/>
      <c r="F12" s="50"/>
      <c r="G12" s="50"/>
      <c r="H12" s="51"/>
      <c r="I12" s="51"/>
      <c r="J12" s="2">
        <f>(E12*F12)</f>
        <v>0</v>
      </c>
      <c r="K12" s="2">
        <f>E12*G12</f>
        <v>0</v>
      </c>
      <c r="L12" s="22">
        <f>SUM(J12,K12)</f>
        <v>0</v>
      </c>
      <c r="M12" s="1">
        <f t="shared" si="2"/>
        <v>0</v>
      </c>
      <c r="N12" s="1">
        <f t="shared" si="2"/>
        <v>0</v>
      </c>
      <c r="O12" s="2"/>
      <c r="P12" s="2"/>
      <c r="Q12" s="54"/>
      <c r="R12" s="1"/>
      <c r="S12" s="1"/>
      <c r="T12" s="21"/>
    </row>
    <row r="13" spans="1:20" ht="12.75">
      <c r="A13" s="6"/>
      <c r="B13" s="59"/>
      <c r="C13" s="62"/>
      <c r="D13" s="8" t="s">
        <v>13</v>
      </c>
      <c r="E13" s="49"/>
      <c r="F13" s="50"/>
      <c r="G13" s="50"/>
      <c r="H13" s="51"/>
      <c r="I13" s="51"/>
      <c r="J13" s="2">
        <f>(E13*F13)</f>
        <v>0</v>
      </c>
      <c r="K13" s="2">
        <f>E13*G13</f>
        <v>0</v>
      </c>
      <c r="L13" s="22">
        <f>SUM(J13,K13)</f>
        <v>0</v>
      </c>
      <c r="M13" s="1">
        <f t="shared" si="2"/>
        <v>0</v>
      </c>
      <c r="N13" s="1">
        <f t="shared" si="2"/>
        <v>0</v>
      </c>
      <c r="O13" s="2"/>
      <c r="P13" s="2"/>
      <c r="Q13" s="54"/>
      <c r="R13" s="1"/>
      <c r="S13" s="1"/>
      <c r="T13" s="21"/>
    </row>
    <row r="14" spans="1:20" ht="24">
      <c r="A14" s="6"/>
      <c r="B14" s="59"/>
      <c r="C14" s="62"/>
      <c r="D14" s="29" t="s">
        <v>38</v>
      </c>
      <c r="E14" s="19">
        <f>SUM(E11,E12,E13)</f>
        <v>0</v>
      </c>
      <c r="F14" s="19"/>
      <c r="G14" s="19"/>
      <c r="H14" s="19">
        <f>SUM(H11,H12,H13)</f>
        <v>0</v>
      </c>
      <c r="I14" s="18"/>
      <c r="J14" s="19">
        <f aca="true" t="shared" si="3" ref="J14:S14">SUM(J11,J12,J13)</f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19">
        <f t="shared" si="3"/>
        <v>0</v>
      </c>
      <c r="Q14" s="55">
        <f t="shared" si="3"/>
        <v>0</v>
      </c>
      <c r="R14" s="19">
        <f t="shared" si="3"/>
        <v>0</v>
      </c>
      <c r="S14" s="19">
        <f t="shared" si="3"/>
        <v>0</v>
      </c>
      <c r="T14" s="20"/>
    </row>
    <row r="15" spans="2:20" ht="12.75">
      <c r="B15" s="59"/>
      <c r="C15" s="62"/>
      <c r="D15" s="8" t="s">
        <v>14</v>
      </c>
      <c r="E15" s="49"/>
      <c r="F15" s="50"/>
      <c r="G15" s="50"/>
      <c r="H15" s="51"/>
      <c r="I15" s="51"/>
      <c r="J15" s="2">
        <f>(E15*F15)</f>
        <v>0</v>
      </c>
      <c r="K15" s="2">
        <f>E15*G15</f>
        <v>0</v>
      </c>
      <c r="L15" s="22">
        <f>SUM(J15,K15)</f>
        <v>0</v>
      </c>
      <c r="M15" s="1">
        <f aca="true" t="shared" si="4" ref="M15:N17">J15-H15</f>
        <v>0</v>
      </c>
      <c r="N15" s="1">
        <f t="shared" si="4"/>
        <v>0</v>
      </c>
      <c r="O15" s="2"/>
      <c r="P15" s="2"/>
      <c r="Q15" s="54"/>
      <c r="R15" s="1"/>
      <c r="S15" s="1"/>
      <c r="T15" s="21"/>
    </row>
    <row r="16" spans="2:20" ht="12.75">
      <c r="B16" s="59"/>
      <c r="C16" s="62"/>
      <c r="D16" s="8" t="s">
        <v>15</v>
      </c>
      <c r="E16" s="49"/>
      <c r="F16" s="50"/>
      <c r="G16" s="50"/>
      <c r="H16" s="51"/>
      <c r="I16" s="51"/>
      <c r="J16" s="2">
        <f>(E16*F16)</f>
        <v>0</v>
      </c>
      <c r="K16" s="2">
        <f>E16*G16</f>
        <v>0</v>
      </c>
      <c r="L16" s="22">
        <f>SUM(J16,K16)</f>
        <v>0</v>
      </c>
      <c r="M16" s="1">
        <f t="shared" si="4"/>
        <v>0</v>
      </c>
      <c r="N16" s="1">
        <f t="shared" si="4"/>
        <v>0</v>
      </c>
      <c r="O16" s="2"/>
      <c r="P16" s="2"/>
      <c r="Q16" s="54"/>
      <c r="R16" s="1"/>
      <c r="S16" s="1"/>
      <c r="T16" s="21"/>
    </row>
    <row r="17" spans="1:20" ht="12.75">
      <c r="A17" s="6"/>
      <c r="B17" s="59"/>
      <c r="C17" s="62"/>
      <c r="D17" s="8" t="s">
        <v>16</v>
      </c>
      <c r="E17" s="53"/>
      <c r="F17" s="50"/>
      <c r="G17" s="50"/>
      <c r="H17" s="51"/>
      <c r="I17" s="51"/>
      <c r="J17" s="2">
        <f>(E17*F17)</f>
        <v>0</v>
      </c>
      <c r="K17" s="2">
        <f>E17*G17</f>
        <v>0</v>
      </c>
      <c r="L17" s="22">
        <f>SUM(J17,K17)</f>
        <v>0</v>
      </c>
      <c r="M17" s="1">
        <f t="shared" si="4"/>
        <v>0</v>
      </c>
      <c r="N17" s="1">
        <f t="shared" si="4"/>
        <v>0</v>
      </c>
      <c r="O17" s="2"/>
      <c r="P17" s="2"/>
      <c r="Q17" s="54"/>
      <c r="R17" s="1"/>
      <c r="S17" s="1"/>
      <c r="T17" s="21"/>
    </row>
    <row r="18" spans="1:20" ht="24">
      <c r="A18" s="6"/>
      <c r="B18" s="59"/>
      <c r="C18" s="62"/>
      <c r="D18" s="29" t="s">
        <v>39</v>
      </c>
      <c r="E18" s="19">
        <f>SUM(E15,E16,E17)</f>
        <v>0</v>
      </c>
      <c r="F18" s="19"/>
      <c r="G18" s="19"/>
      <c r="H18" s="19">
        <f>SUM(H15,H16,H17)</f>
        <v>0</v>
      </c>
      <c r="I18" s="18"/>
      <c r="J18" s="19">
        <f aca="true" t="shared" si="5" ref="J18:S18">SUM(J15,J16,J17)</f>
        <v>0</v>
      </c>
      <c r="K18" s="19">
        <f t="shared" si="5"/>
        <v>0</v>
      </c>
      <c r="L18" s="19">
        <f t="shared" si="5"/>
        <v>0</v>
      </c>
      <c r="M18" s="19">
        <f t="shared" si="5"/>
        <v>0</v>
      </c>
      <c r="N18" s="19">
        <f t="shared" si="5"/>
        <v>0</v>
      </c>
      <c r="O18" s="19">
        <f t="shared" si="5"/>
        <v>0</v>
      </c>
      <c r="P18" s="19">
        <f t="shared" si="5"/>
        <v>0</v>
      </c>
      <c r="Q18" s="55">
        <f t="shared" si="5"/>
        <v>0</v>
      </c>
      <c r="R18" s="19">
        <f t="shared" si="5"/>
        <v>0</v>
      </c>
      <c r="S18" s="19">
        <f t="shared" si="5"/>
        <v>0</v>
      </c>
      <c r="T18" s="20"/>
    </row>
    <row r="19" spans="1:20" ht="12.75">
      <c r="A19" s="6"/>
      <c r="B19" s="59"/>
      <c r="C19" s="62"/>
      <c r="D19" s="8" t="s">
        <v>17</v>
      </c>
      <c r="E19" s="49"/>
      <c r="F19" s="50"/>
      <c r="G19" s="50"/>
      <c r="H19" s="51"/>
      <c r="I19" s="51"/>
      <c r="J19" s="2">
        <f>(E19*F19)</f>
        <v>0</v>
      </c>
      <c r="K19" s="2">
        <f>E19*G19</f>
        <v>0</v>
      </c>
      <c r="L19" s="22">
        <f>SUM(J19,K19)</f>
        <v>0</v>
      </c>
      <c r="M19" s="1">
        <f aca="true" t="shared" si="6" ref="M19:N21">J19-H19</f>
        <v>0</v>
      </c>
      <c r="N19" s="1">
        <f t="shared" si="6"/>
        <v>0</v>
      </c>
      <c r="O19" s="2"/>
      <c r="P19" s="2"/>
      <c r="Q19" s="54"/>
      <c r="R19" s="1"/>
      <c r="S19" s="1"/>
      <c r="T19" s="21"/>
    </row>
    <row r="20" spans="1:20" ht="12.75">
      <c r="A20" s="6"/>
      <c r="B20" s="59"/>
      <c r="C20" s="62"/>
      <c r="D20" s="8" t="s">
        <v>18</v>
      </c>
      <c r="E20" s="49"/>
      <c r="F20" s="50"/>
      <c r="G20" s="50"/>
      <c r="H20" s="51"/>
      <c r="I20" s="51"/>
      <c r="J20" s="2">
        <f>(E20*F20)</f>
        <v>0</v>
      </c>
      <c r="K20" s="2">
        <f>E20*G20</f>
        <v>0</v>
      </c>
      <c r="L20" s="22">
        <f>SUM(J20,K20)</f>
        <v>0</v>
      </c>
      <c r="M20" s="1">
        <f t="shared" si="6"/>
        <v>0</v>
      </c>
      <c r="N20" s="1">
        <f t="shared" si="6"/>
        <v>0</v>
      </c>
      <c r="O20" s="2"/>
      <c r="P20" s="2"/>
      <c r="Q20" s="54"/>
      <c r="R20" s="1"/>
      <c r="S20" s="1"/>
      <c r="T20" s="21"/>
    </row>
    <row r="21" spans="1:20" ht="12.75">
      <c r="A21" s="7"/>
      <c r="B21" s="60"/>
      <c r="C21" s="63"/>
      <c r="D21" s="8" t="s">
        <v>19</v>
      </c>
      <c r="E21" s="53"/>
      <c r="F21" s="50"/>
      <c r="G21" s="50"/>
      <c r="H21" s="51"/>
      <c r="I21" s="51"/>
      <c r="J21" s="2">
        <f>(E21*F21)</f>
        <v>0</v>
      </c>
      <c r="K21" s="2">
        <f>E21*G21</f>
        <v>0</v>
      </c>
      <c r="L21" s="22">
        <f>SUM(J21,K21)</f>
        <v>0</v>
      </c>
      <c r="M21" s="1">
        <f t="shared" si="6"/>
        <v>0</v>
      </c>
      <c r="N21" s="1">
        <f t="shared" si="6"/>
        <v>0</v>
      </c>
      <c r="O21" s="2"/>
      <c r="P21" s="2"/>
      <c r="Q21" s="54"/>
      <c r="R21" s="1"/>
      <c r="S21" s="1"/>
      <c r="T21" s="21"/>
    </row>
    <row r="22" spans="1:20" s="47" customFormat="1" ht="24">
      <c r="A22" s="44"/>
      <c r="B22" s="44"/>
      <c r="C22" s="44"/>
      <c r="D22" s="45" t="s">
        <v>40</v>
      </c>
      <c r="E22" s="46">
        <f>SUM(E19:E21)</f>
        <v>0</v>
      </c>
      <c r="F22" s="46"/>
      <c r="G22" s="46"/>
      <c r="H22" s="46">
        <f aca="true" t="shared" si="7" ref="H22:S22">SUM(H19:H21)</f>
        <v>0</v>
      </c>
      <c r="I22" s="46">
        <f t="shared" si="7"/>
        <v>0</v>
      </c>
      <c r="J22" s="46">
        <f t="shared" si="7"/>
        <v>0</v>
      </c>
      <c r="K22" s="46">
        <f t="shared" si="7"/>
        <v>0</v>
      </c>
      <c r="L22" s="46">
        <f t="shared" si="7"/>
        <v>0</v>
      </c>
      <c r="M22" s="46">
        <f t="shared" si="7"/>
        <v>0</v>
      </c>
      <c r="N22" s="46">
        <f t="shared" si="7"/>
        <v>0</v>
      </c>
      <c r="O22" s="46">
        <f t="shared" si="7"/>
        <v>0</v>
      </c>
      <c r="P22" s="46">
        <f t="shared" si="7"/>
        <v>0</v>
      </c>
      <c r="Q22" s="46">
        <f t="shared" si="7"/>
        <v>0</v>
      </c>
      <c r="R22" s="46">
        <f t="shared" si="7"/>
        <v>0</v>
      </c>
      <c r="S22" s="46">
        <f t="shared" si="7"/>
        <v>0</v>
      </c>
      <c r="T22" s="45"/>
    </row>
    <row r="23" spans="1:20" s="31" customFormat="1" ht="24">
      <c r="A23" s="34"/>
      <c r="B23" s="34"/>
      <c r="C23" s="35"/>
      <c r="D23" s="36" t="s">
        <v>45</v>
      </c>
      <c r="E23" s="37">
        <f>E10+E14+E18+E22</f>
        <v>0</v>
      </c>
      <c r="F23" s="37"/>
      <c r="G23" s="37"/>
      <c r="H23" s="37">
        <f>H10+H14+H18+H22</f>
        <v>0</v>
      </c>
      <c r="I23" s="37">
        <f aca="true" t="shared" si="8" ref="I23:S23">I10+I14+I18+I22</f>
        <v>0</v>
      </c>
      <c r="J23" s="37">
        <f t="shared" si="8"/>
        <v>0</v>
      </c>
      <c r="K23" s="37">
        <f t="shared" si="8"/>
        <v>0</v>
      </c>
      <c r="L23" s="37">
        <f t="shared" si="8"/>
        <v>0</v>
      </c>
      <c r="M23" s="37">
        <f t="shared" si="8"/>
        <v>0</v>
      </c>
      <c r="N23" s="37">
        <f t="shared" si="8"/>
        <v>0</v>
      </c>
      <c r="O23" s="37">
        <f t="shared" si="8"/>
        <v>0</v>
      </c>
      <c r="P23" s="37">
        <f t="shared" si="8"/>
        <v>0</v>
      </c>
      <c r="Q23" s="37">
        <f t="shared" si="8"/>
        <v>0</v>
      </c>
      <c r="R23" s="37">
        <f t="shared" si="8"/>
        <v>0</v>
      </c>
      <c r="S23" s="37">
        <f t="shared" si="8"/>
        <v>0</v>
      </c>
      <c r="T23" s="37"/>
    </row>
    <row r="24" spans="1:20" s="31" customFormat="1" ht="47.25" customHeight="1">
      <c r="A24" s="39"/>
      <c r="B24" s="39"/>
      <c r="C24" s="40"/>
      <c r="D24" s="41" t="s">
        <v>46</v>
      </c>
      <c r="E24" s="42">
        <f>E23+'2016'!E24</f>
        <v>16396.208</v>
      </c>
      <c r="F24" s="42"/>
      <c r="G24" s="42"/>
      <c r="H24" s="42">
        <f>H23+'2016'!H24</f>
        <v>97557.43760000002</v>
      </c>
      <c r="I24" s="42">
        <f>I23+'2016'!I24</f>
        <v>0</v>
      </c>
      <c r="J24" s="42">
        <f>J23+'2016'!J24</f>
        <v>97557.43760000002</v>
      </c>
      <c r="K24" s="42">
        <f>K23+'2016'!K24</f>
        <v>0</v>
      </c>
      <c r="L24" s="42">
        <f>L23+'2016'!L24</f>
        <v>97557.43760000002</v>
      </c>
      <c r="M24" s="42">
        <f>M23+'2016'!M24</f>
        <v>0</v>
      </c>
      <c r="N24" s="42">
        <f>N23+'2016'!N24</f>
        <v>0</v>
      </c>
      <c r="O24" s="42">
        <f>O23+'2016'!O24</f>
        <v>0</v>
      </c>
      <c r="P24" s="42">
        <f>P23+'2016'!P24</f>
        <v>0</v>
      </c>
      <c r="Q24" s="42">
        <f>Q23+'2016'!Q24</f>
        <v>0</v>
      </c>
      <c r="R24" s="42">
        <f>R23+'2016'!R24</f>
        <v>0</v>
      </c>
      <c r="S24" s="42">
        <f>S23+'2016'!S24</f>
        <v>0</v>
      </c>
      <c r="T24" s="42"/>
    </row>
    <row r="25" s="10" customFormat="1" ht="12.75">
      <c r="O25" s="11"/>
    </row>
    <row r="26" spans="5:15" s="10" customFormat="1" ht="12.75">
      <c r="E26" s="43"/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  <row r="30" s="10" customFormat="1" ht="12.75">
      <c r="O30" s="11"/>
    </row>
  </sheetData>
  <sheetProtection password="C7D0" sheet="1"/>
  <mergeCells count="21">
    <mergeCell ref="Q2:Q5"/>
    <mergeCell ref="B7:B21"/>
    <mergeCell ref="C7:C21"/>
    <mergeCell ref="H2:I4"/>
    <mergeCell ref="M2:M5"/>
    <mergeCell ref="T2:T5"/>
    <mergeCell ref="R2:R5"/>
    <mergeCell ref="S2:S5"/>
    <mergeCell ref="N2:N5"/>
    <mergeCell ref="O2:O5"/>
    <mergeCell ref="G2:G5"/>
    <mergeCell ref="J2:J5"/>
    <mergeCell ref="K2:K5"/>
    <mergeCell ref="L2:L5"/>
    <mergeCell ref="P2:P5"/>
    <mergeCell ref="A2:A5"/>
    <mergeCell ref="B2:B5"/>
    <mergeCell ref="C2:C5"/>
    <mergeCell ref="D2:E4"/>
    <mergeCell ref="F2:F5"/>
    <mergeCell ref="C1:D1"/>
  </mergeCells>
  <printOptions/>
  <pageMargins left="0.7" right="0.59" top="0.75" bottom="0.75" header="0.3" footer="0.3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PageLayoutView="0" workbookViewId="0" topLeftCell="A1">
      <selection activeCell="X28" sqref="X28"/>
    </sheetView>
  </sheetViews>
  <sheetFormatPr defaultColWidth="9.140625" defaultRowHeight="12.75"/>
  <cols>
    <col min="3" max="3" width="8.57421875" style="0" customWidth="1"/>
    <col min="4" max="4" width="10.28125" style="0" customWidth="1"/>
    <col min="18" max="18" width="13.140625" style="0" customWidth="1"/>
  </cols>
  <sheetData>
    <row r="1" spans="1:20" ht="15.75">
      <c r="A1" s="12"/>
      <c r="B1" s="13" t="s">
        <v>0</v>
      </c>
      <c r="C1" s="82" t="s">
        <v>47</v>
      </c>
      <c r="D1" s="83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ht="12.75">
      <c r="A2" s="70" t="s">
        <v>1</v>
      </c>
      <c r="B2" s="70" t="s">
        <v>2</v>
      </c>
      <c r="C2" s="73" t="s">
        <v>3</v>
      </c>
      <c r="D2" s="76" t="s">
        <v>4</v>
      </c>
      <c r="E2" s="77"/>
      <c r="F2" s="70" t="s">
        <v>35</v>
      </c>
      <c r="G2" s="70" t="s">
        <v>36</v>
      </c>
      <c r="H2" s="64" t="s">
        <v>32</v>
      </c>
      <c r="I2" s="65"/>
      <c r="J2" s="70" t="s">
        <v>31</v>
      </c>
      <c r="K2" s="70" t="s">
        <v>30</v>
      </c>
      <c r="L2" s="70" t="s">
        <v>5</v>
      </c>
      <c r="M2" s="70" t="s">
        <v>29</v>
      </c>
      <c r="N2" s="70" t="s">
        <v>28</v>
      </c>
      <c r="O2" s="70" t="s">
        <v>25</v>
      </c>
      <c r="P2" s="70" t="s">
        <v>26</v>
      </c>
      <c r="Q2" s="70" t="s">
        <v>22</v>
      </c>
      <c r="R2" s="70" t="s">
        <v>23</v>
      </c>
      <c r="S2" s="70" t="s">
        <v>24</v>
      </c>
      <c r="T2" s="70" t="s">
        <v>27</v>
      </c>
    </row>
    <row r="3" spans="1:20" ht="12.75">
      <c r="A3" s="71"/>
      <c r="B3" s="71"/>
      <c r="C3" s="74"/>
      <c r="D3" s="78"/>
      <c r="E3" s="79"/>
      <c r="F3" s="71"/>
      <c r="G3" s="71"/>
      <c r="H3" s="66"/>
      <c r="I3" s="67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2.75">
      <c r="A4" s="71"/>
      <c r="B4" s="71"/>
      <c r="C4" s="74"/>
      <c r="D4" s="80"/>
      <c r="E4" s="81"/>
      <c r="F4" s="71"/>
      <c r="G4" s="71"/>
      <c r="H4" s="68"/>
      <c r="I4" s="69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00.5" customHeight="1">
      <c r="A5" s="72"/>
      <c r="B5" s="72"/>
      <c r="C5" s="75"/>
      <c r="D5" s="27" t="s">
        <v>6</v>
      </c>
      <c r="E5" s="27" t="s">
        <v>7</v>
      </c>
      <c r="F5" s="72"/>
      <c r="G5" s="72"/>
      <c r="H5" s="56" t="s">
        <v>33</v>
      </c>
      <c r="I5" s="56" t="s">
        <v>34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2.75">
      <c r="A6" s="16">
        <v>1</v>
      </c>
      <c r="B6" s="16">
        <v>2</v>
      </c>
      <c r="C6" s="16">
        <v>3</v>
      </c>
      <c r="D6" s="23">
        <v>4</v>
      </c>
      <c r="E6" s="23">
        <v>5</v>
      </c>
      <c r="F6" s="23">
        <v>11</v>
      </c>
      <c r="G6" s="23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12.75">
      <c r="A7" s="6">
        <v>1</v>
      </c>
      <c r="B7" s="58" t="s">
        <v>20</v>
      </c>
      <c r="C7" s="61" t="s">
        <v>21</v>
      </c>
      <c r="D7" s="8" t="s">
        <v>8</v>
      </c>
      <c r="E7" s="49"/>
      <c r="F7" s="50"/>
      <c r="G7" s="50"/>
      <c r="H7" s="51"/>
      <c r="I7" s="51"/>
      <c r="J7" s="2">
        <f>(E7*F7)</f>
        <v>0</v>
      </c>
      <c r="K7" s="2">
        <f>E7*G7</f>
        <v>0</v>
      </c>
      <c r="L7" s="22">
        <f>SUM(J7,K7)</f>
        <v>0</v>
      </c>
      <c r="M7" s="1">
        <f aca="true" t="shared" si="0" ref="M7:N9">J7-H7</f>
        <v>0</v>
      </c>
      <c r="N7" s="1">
        <f t="shared" si="0"/>
        <v>0</v>
      </c>
      <c r="O7" s="2"/>
      <c r="P7" s="2"/>
      <c r="Q7" s="54"/>
      <c r="R7" s="1"/>
      <c r="S7" s="1"/>
      <c r="T7" s="21"/>
    </row>
    <row r="8" spans="1:20" ht="12.75">
      <c r="A8" s="6"/>
      <c r="B8" s="59"/>
      <c r="C8" s="62"/>
      <c r="D8" s="8" t="s">
        <v>9</v>
      </c>
      <c r="E8" s="52"/>
      <c r="F8" s="50"/>
      <c r="G8" s="50"/>
      <c r="H8" s="51"/>
      <c r="I8" s="51"/>
      <c r="J8" s="2">
        <f>(E8*F8)</f>
        <v>0</v>
      </c>
      <c r="K8" s="2">
        <f>E8*G8</f>
        <v>0</v>
      </c>
      <c r="L8" s="22">
        <f>SUM(J8,K8)</f>
        <v>0</v>
      </c>
      <c r="M8" s="1">
        <f t="shared" si="0"/>
        <v>0</v>
      </c>
      <c r="N8" s="1">
        <f t="shared" si="0"/>
        <v>0</v>
      </c>
      <c r="O8" s="2"/>
      <c r="P8" s="2"/>
      <c r="Q8" s="54"/>
      <c r="R8" s="1"/>
      <c r="S8" s="1"/>
      <c r="T8" s="21"/>
    </row>
    <row r="9" spans="1:20" ht="12.75">
      <c r="A9" s="6"/>
      <c r="B9" s="59"/>
      <c r="C9" s="62"/>
      <c r="D9" s="8" t="s">
        <v>10</v>
      </c>
      <c r="E9" s="53"/>
      <c r="F9" s="50"/>
      <c r="G9" s="50"/>
      <c r="H9" s="51"/>
      <c r="I9" s="51"/>
      <c r="J9" s="2">
        <f>(E9*F9)</f>
        <v>0</v>
      </c>
      <c r="K9" s="2">
        <f>E9*G9</f>
        <v>0</v>
      </c>
      <c r="L9" s="22">
        <f>SUM(J9,K9)</f>
        <v>0</v>
      </c>
      <c r="M9" s="1">
        <f t="shared" si="0"/>
        <v>0</v>
      </c>
      <c r="N9" s="1">
        <f t="shared" si="0"/>
        <v>0</v>
      </c>
      <c r="O9" s="2"/>
      <c r="P9" s="2"/>
      <c r="Q9" s="54"/>
      <c r="R9" s="1"/>
      <c r="S9" s="1"/>
      <c r="T9" s="21"/>
    </row>
    <row r="10" spans="1:20" ht="24">
      <c r="A10" s="6"/>
      <c r="B10" s="59"/>
      <c r="C10" s="62"/>
      <c r="D10" s="29" t="s">
        <v>37</v>
      </c>
      <c r="E10" s="19">
        <f>SUM(E7,E8,E9)</f>
        <v>0</v>
      </c>
      <c r="F10" s="19"/>
      <c r="G10" s="19"/>
      <c r="H10" s="19">
        <f>SUM(H7,H8,H9)</f>
        <v>0</v>
      </c>
      <c r="I10" s="18"/>
      <c r="J10" s="19">
        <f aca="true" t="shared" si="1" ref="J10:S10">SUM(J7,J8,J9)</f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55">
        <f t="shared" si="1"/>
        <v>0</v>
      </c>
      <c r="R10" s="19">
        <f t="shared" si="1"/>
        <v>0</v>
      </c>
      <c r="S10" s="19">
        <f t="shared" si="1"/>
        <v>0</v>
      </c>
      <c r="T10" s="20"/>
    </row>
    <row r="11" spans="1:20" ht="12.75">
      <c r="A11" s="6"/>
      <c r="B11" s="59"/>
      <c r="C11" s="62"/>
      <c r="D11" s="8" t="s">
        <v>11</v>
      </c>
      <c r="E11" s="49"/>
      <c r="F11" s="50"/>
      <c r="G11" s="50"/>
      <c r="H11" s="51"/>
      <c r="I11" s="51"/>
      <c r="J11" s="2">
        <f>(E11*F11)</f>
        <v>0</v>
      </c>
      <c r="K11" s="2">
        <f>E11*G11</f>
        <v>0</v>
      </c>
      <c r="L11" s="22">
        <f>SUM(J11,K11)</f>
        <v>0</v>
      </c>
      <c r="M11" s="1">
        <f aca="true" t="shared" si="2" ref="M11:N13">J11-H11</f>
        <v>0</v>
      </c>
      <c r="N11" s="1">
        <f t="shared" si="2"/>
        <v>0</v>
      </c>
      <c r="O11" s="2"/>
      <c r="P11" s="2"/>
      <c r="Q11" s="54"/>
      <c r="R11" s="1"/>
      <c r="S11" s="1"/>
      <c r="T11" s="21"/>
    </row>
    <row r="12" spans="1:20" ht="12.75">
      <c r="A12" s="6"/>
      <c r="B12" s="59"/>
      <c r="C12" s="62"/>
      <c r="D12" s="8" t="s">
        <v>12</v>
      </c>
      <c r="E12" s="49"/>
      <c r="F12" s="50"/>
      <c r="G12" s="50"/>
      <c r="H12" s="51"/>
      <c r="I12" s="51"/>
      <c r="J12" s="2">
        <f>(E12*F12)</f>
        <v>0</v>
      </c>
      <c r="K12" s="2">
        <f>E12*G12</f>
        <v>0</v>
      </c>
      <c r="L12" s="22">
        <f>SUM(J12,K12)</f>
        <v>0</v>
      </c>
      <c r="M12" s="1">
        <f t="shared" si="2"/>
        <v>0</v>
      </c>
      <c r="N12" s="1">
        <f t="shared" si="2"/>
        <v>0</v>
      </c>
      <c r="O12" s="2"/>
      <c r="P12" s="2"/>
      <c r="Q12" s="54"/>
      <c r="R12" s="1"/>
      <c r="S12" s="1"/>
      <c r="T12" s="21"/>
    </row>
    <row r="13" spans="1:20" ht="12.75">
      <c r="A13" s="6"/>
      <c r="B13" s="59"/>
      <c r="C13" s="62"/>
      <c r="D13" s="8" t="s">
        <v>13</v>
      </c>
      <c r="E13" s="49"/>
      <c r="F13" s="50"/>
      <c r="G13" s="50"/>
      <c r="H13" s="51"/>
      <c r="I13" s="51"/>
      <c r="J13" s="2">
        <f>(E13*F13)</f>
        <v>0</v>
      </c>
      <c r="K13" s="2">
        <f>E13*G13</f>
        <v>0</v>
      </c>
      <c r="L13" s="22">
        <f>SUM(J13,K13)</f>
        <v>0</v>
      </c>
      <c r="M13" s="1">
        <f t="shared" si="2"/>
        <v>0</v>
      </c>
      <c r="N13" s="1">
        <f t="shared" si="2"/>
        <v>0</v>
      </c>
      <c r="O13" s="2"/>
      <c r="P13" s="2"/>
      <c r="Q13" s="54"/>
      <c r="R13" s="1"/>
      <c r="S13" s="1"/>
      <c r="T13" s="21"/>
    </row>
    <row r="14" spans="1:20" ht="24">
      <c r="A14" s="6"/>
      <c r="B14" s="59"/>
      <c r="C14" s="62"/>
      <c r="D14" s="29" t="s">
        <v>38</v>
      </c>
      <c r="E14" s="19">
        <f>SUM(E11,E12,E13)</f>
        <v>0</v>
      </c>
      <c r="F14" s="19"/>
      <c r="G14" s="19"/>
      <c r="H14" s="19">
        <f>SUM(H11,H12,H13)</f>
        <v>0</v>
      </c>
      <c r="I14" s="18"/>
      <c r="J14" s="19">
        <f>SUM(J11,J12,J13)</f>
        <v>0</v>
      </c>
      <c r="K14" s="19">
        <f>SUM(K11,K12,K13)</f>
        <v>0</v>
      </c>
      <c r="L14" s="19">
        <f>SUM(L11,L12,L13)</f>
        <v>0</v>
      </c>
      <c r="M14" s="19">
        <f>SUM(M11,M12,M13)</f>
        <v>0</v>
      </c>
      <c r="N14" s="19">
        <f>SUM(N11,N12,N13)</f>
        <v>0</v>
      </c>
      <c r="O14" s="19"/>
      <c r="P14" s="19"/>
      <c r="Q14" s="55"/>
      <c r="R14" s="19"/>
      <c r="S14" s="19"/>
      <c r="T14" s="20"/>
    </row>
    <row r="15" spans="2:20" ht="12.75">
      <c r="B15" s="59"/>
      <c r="C15" s="62"/>
      <c r="D15" s="8" t="s">
        <v>14</v>
      </c>
      <c r="E15" s="49"/>
      <c r="F15" s="50"/>
      <c r="G15" s="50"/>
      <c r="H15" s="51"/>
      <c r="I15" s="51"/>
      <c r="J15" s="2">
        <f>(E15*F15)</f>
        <v>0</v>
      </c>
      <c r="K15" s="2">
        <f>E15*G15</f>
        <v>0</v>
      </c>
      <c r="L15" s="22">
        <f>SUM(J15,K15)</f>
        <v>0</v>
      </c>
      <c r="M15" s="1">
        <f aca="true" t="shared" si="3" ref="M15:N17">J15-H15</f>
        <v>0</v>
      </c>
      <c r="N15" s="1">
        <f t="shared" si="3"/>
        <v>0</v>
      </c>
      <c r="O15" s="2"/>
      <c r="P15" s="2"/>
      <c r="Q15" s="54"/>
      <c r="R15" s="1"/>
      <c r="S15" s="1"/>
      <c r="T15" s="21"/>
    </row>
    <row r="16" spans="2:20" ht="12.75">
      <c r="B16" s="59"/>
      <c r="C16" s="62"/>
      <c r="D16" s="8" t="s">
        <v>15</v>
      </c>
      <c r="E16" s="49"/>
      <c r="F16" s="50"/>
      <c r="G16" s="50"/>
      <c r="H16" s="51"/>
      <c r="I16" s="51"/>
      <c r="J16" s="2">
        <f>(E16*F16)</f>
        <v>0</v>
      </c>
      <c r="K16" s="2">
        <f>E16*G16</f>
        <v>0</v>
      </c>
      <c r="L16" s="22">
        <f>SUM(J16,K16)</f>
        <v>0</v>
      </c>
      <c r="M16" s="1">
        <f t="shared" si="3"/>
        <v>0</v>
      </c>
      <c r="N16" s="1">
        <f t="shared" si="3"/>
        <v>0</v>
      </c>
      <c r="O16" s="2"/>
      <c r="P16" s="2"/>
      <c r="Q16" s="54"/>
      <c r="R16" s="1"/>
      <c r="S16" s="1"/>
      <c r="T16" s="21"/>
    </row>
    <row r="17" spans="1:20" ht="12.75">
      <c r="A17" s="6"/>
      <c r="B17" s="59"/>
      <c r="C17" s="62"/>
      <c r="D17" s="8" t="s">
        <v>16</v>
      </c>
      <c r="E17" s="53"/>
      <c r="F17" s="50"/>
      <c r="G17" s="50"/>
      <c r="H17" s="51"/>
      <c r="I17" s="51"/>
      <c r="J17" s="2">
        <f>(E17*F17)</f>
        <v>0</v>
      </c>
      <c r="K17" s="2">
        <f>E17*G17</f>
        <v>0</v>
      </c>
      <c r="L17" s="22">
        <f>SUM(J17,K17)</f>
        <v>0</v>
      </c>
      <c r="M17" s="1">
        <f t="shared" si="3"/>
        <v>0</v>
      </c>
      <c r="N17" s="1">
        <f t="shared" si="3"/>
        <v>0</v>
      </c>
      <c r="O17" s="2"/>
      <c r="P17" s="2"/>
      <c r="Q17" s="54"/>
      <c r="R17" s="1"/>
      <c r="S17" s="1"/>
      <c r="T17" s="21"/>
    </row>
    <row r="18" spans="1:20" ht="24">
      <c r="A18" s="6"/>
      <c r="B18" s="59"/>
      <c r="C18" s="62"/>
      <c r="D18" s="29" t="s">
        <v>39</v>
      </c>
      <c r="E18" s="57">
        <v>246.379</v>
      </c>
      <c r="F18" s="19"/>
      <c r="G18" s="19"/>
      <c r="H18" s="19">
        <v>1465.95</v>
      </c>
      <c r="I18" s="18"/>
      <c r="J18" s="19">
        <v>1465.95</v>
      </c>
      <c r="K18" s="19">
        <f>SUM(K15,K16,K17)</f>
        <v>0</v>
      </c>
      <c r="L18" s="19">
        <v>1465.95</v>
      </c>
      <c r="M18" s="19">
        <f>SUM(M15,M16,M17)</f>
        <v>0</v>
      </c>
      <c r="N18" s="19">
        <f>SUM(N15,N16,N17)</f>
        <v>0</v>
      </c>
      <c r="O18" s="19"/>
      <c r="P18" s="19"/>
      <c r="Q18" s="55"/>
      <c r="R18" s="19"/>
      <c r="S18" s="19"/>
      <c r="T18" s="20"/>
    </row>
    <row r="19" spans="1:20" ht="12.75">
      <c r="A19" s="6"/>
      <c r="B19" s="59"/>
      <c r="C19" s="62"/>
      <c r="D19" s="8" t="s">
        <v>17</v>
      </c>
      <c r="E19" s="49"/>
      <c r="F19" s="50"/>
      <c r="G19" s="50"/>
      <c r="H19" s="51"/>
      <c r="I19" s="51"/>
      <c r="J19" s="2">
        <f>(E19*F19)</f>
        <v>0</v>
      </c>
      <c r="K19" s="2">
        <f>E19*G19</f>
        <v>0</v>
      </c>
      <c r="L19" s="22">
        <f>SUM(J19,K19)</f>
        <v>0</v>
      </c>
      <c r="M19" s="1">
        <f aca="true" t="shared" si="4" ref="M19:N21">J19-H19</f>
        <v>0</v>
      </c>
      <c r="N19" s="1">
        <f t="shared" si="4"/>
        <v>0</v>
      </c>
      <c r="O19" s="2"/>
      <c r="P19" s="2"/>
      <c r="Q19" s="54"/>
      <c r="R19" s="1"/>
      <c r="S19" s="1"/>
      <c r="T19" s="21"/>
    </row>
    <row r="20" spans="1:20" ht="12.75">
      <c r="A20" s="6"/>
      <c r="B20" s="59"/>
      <c r="C20" s="62"/>
      <c r="D20" s="8" t="s">
        <v>18</v>
      </c>
      <c r="E20" s="49"/>
      <c r="F20" s="50"/>
      <c r="G20" s="50"/>
      <c r="H20" s="51"/>
      <c r="I20" s="51"/>
      <c r="J20" s="2">
        <f>(E20*F20)</f>
        <v>0</v>
      </c>
      <c r="K20" s="2">
        <f>E20*G20</f>
        <v>0</v>
      </c>
      <c r="L20" s="22">
        <f>SUM(J20,K20)</f>
        <v>0</v>
      </c>
      <c r="M20" s="1">
        <f t="shared" si="4"/>
        <v>0</v>
      </c>
      <c r="N20" s="1">
        <f t="shared" si="4"/>
        <v>0</v>
      </c>
      <c r="O20" s="2"/>
      <c r="P20" s="2"/>
      <c r="Q20" s="54"/>
      <c r="R20" s="1"/>
      <c r="S20" s="1"/>
      <c r="T20" s="21"/>
    </row>
    <row r="21" spans="1:20" ht="12.75">
      <c r="A21" s="7"/>
      <c r="B21" s="60"/>
      <c r="C21" s="63"/>
      <c r="D21" s="8" t="s">
        <v>19</v>
      </c>
      <c r="E21" s="53"/>
      <c r="F21" s="50"/>
      <c r="G21" s="50"/>
      <c r="H21" s="51"/>
      <c r="I21" s="51"/>
      <c r="J21" s="2">
        <f>(E21*F21)</f>
        <v>0</v>
      </c>
      <c r="K21" s="2">
        <f>E21*G21</f>
        <v>0</v>
      </c>
      <c r="L21" s="22">
        <f>SUM(J21,K21)</f>
        <v>0</v>
      </c>
      <c r="M21" s="1">
        <f t="shared" si="4"/>
        <v>0</v>
      </c>
      <c r="N21" s="1">
        <f t="shared" si="4"/>
        <v>0</v>
      </c>
      <c r="O21" s="2"/>
      <c r="P21" s="2"/>
      <c r="Q21" s="54"/>
      <c r="R21" s="1"/>
      <c r="S21" s="1"/>
      <c r="T21" s="21"/>
    </row>
    <row r="22" spans="1:20" ht="24">
      <c r="A22" s="44"/>
      <c r="B22" s="44"/>
      <c r="C22" s="44"/>
      <c r="D22" s="45" t="s">
        <v>40</v>
      </c>
      <c r="E22" s="46"/>
      <c r="F22" s="46"/>
      <c r="G22" s="46"/>
      <c r="H22" s="46"/>
      <c r="I22" s="46">
        <f aca="true" t="shared" si="5" ref="I22:N22">SUM(I19:I21)</f>
        <v>0</v>
      </c>
      <c r="J22" s="46">
        <f t="shared" si="5"/>
        <v>0</v>
      </c>
      <c r="K22" s="46">
        <f t="shared" si="5"/>
        <v>0</v>
      </c>
      <c r="L22" s="46">
        <f t="shared" si="5"/>
        <v>0</v>
      </c>
      <c r="M22" s="46">
        <f t="shared" si="5"/>
        <v>0</v>
      </c>
      <c r="N22" s="46">
        <f t="shared" si="5"/>
        <v>0</v>
      </c>
      <c r="O22" s="46"/>
      <c r="P22" s="46"/>
      <c r="Q22" s="46"/>
      <c r="R22" s="46"/>
      <c r="S22" s="46"/>
      <c r="T22" s="45"/>
    </row>
    <row r="23" spans="1:20" ht="24">
      <c r="A23" s="34"/>
      <c r="B23" s="34"/>
      <c r="C23" s="35"/>
      <c r="D23" s="36" t="s">
        <v>45</v>
      </c>
      <c r="E23" s="37"/>
      <c r="F23" s="37"/>
      <c r="G23" s="37"/>
      <c r="H23" s="37"/>
      <c r="I23" s="37">
        <f aca="true" t="shared" si="6" ref="I23:S23">I10+I14+I18+I22</f>
        <v>0</v>
      </c>
      <c r="J23" s="37">
        <f t="shared" si="6"/>
        <v>1465.95</v>
      </c>
      <c r="K23" s="37">
        <f t="shared" si="6"/>
        <v>0</v>
      </c>
      <c r="L23" s="37">
        <f t="shared" si="6"/>
        <v>1465.95</v>
      </c>
      <c r="M23" s="37">
        <f t="shared" si="6"/>
        <v>0</v>
      </c>
      <c r="N23" s="37">
        <f t="shared" si="6"/>
        <v>0</v>
      </c>
      <c r="O23" s="37">
        <f t="shared" si="6"/>
        <v>0</v>
      </c>
      <c r="P23" s="37">
        <f t="shared" si="6"/>
        <v>0</v>
      </c>
      <c r="Q23" s="37">
        <f t="shared" si="6"/>
        <v>0</v>
      </c>
      <c r="R23" s="37">
        <f t="shared" si="6"/>
        <v>0</v>
      </c>
      <c r="S23" s="37">
        <f t="shared" si="6"/>
        <v>0</v>
      </c>
      <c r="T23" s="37"/>
    </row>
    <row r="24" spans="1:20" ht="36">
      <c r="A24" s="39"/>
      <c r="B24" s="39"/>
      <c r="C24" s="40"/>
      <c r="D24" s="41" t="s">
        <v>46</v>
      </c>
      <c r="E24" s="42">
        <f>E23+'2016'!E24</f>
        <v>16396.208</v>
      </c>
      <c r="F24" s="42"/>
      <c r="G24" s="42"/>
      <c r="H24" s="42">
        <f>H23+'2016'!H24</f>
        <v>97557.43760000002</v>
      </c>
      <c r="I24" s="42">
        <f>I23+'2016'!I24</f>
        <v>0</v>
      </c>
      <c r="J24" s="42">
        <f>J23+'2016'!J24</f>
        <v>99023.38760000002</v>
      </c>
      <c r="K24" s="42">
        <f>K23+'2016'!K24</f>
        <v>0</v>
      </c>
      <c r="L24" s="42">
        <f>L23+'2016'!L24</f>
        <v>99023.38760000002</v>
      </c>
      <c r="M24" s="42">
        <f>M23+'2016'!M24</f>
        <v>0</v>
      </c>
      <c r="N24" s="42">
        <f>N23+'2016'!N24</f>
        <v>0</v>
      </c>
      <c r="O24" s="42">
        <f>O23+'2016'!O24</f>
        <v>0</v>
      </c>
      <c r="P24" s="42">
        <f>P23+'2016'!P24</f>
        <v>0</v>
      </c>
      <c r="Q24" s="42">
        <f>Q23+'2016'!Q24</f>
        <v>0</v>
      </c>
      <c r="R24" s="42">
        <f>R23+'2016'!R24</f>
        <v>0</v>
      </c>
      <c r="S24" s="42">
        <f>S23+'2016'!S24</f>
        <v>0</v>
      </c>
      <c r="T24" s="42"/>
    </row>
  </sheetData>
  <sheetProtection/>
  <mergeCells count="21">
    <mergeCell ref="P2:P5"/>
    <mergeCell ref="Q2:Q5"/>
    <mergeCell ref="B7:B21"/>
    <mergeCell ref="C7:C21"/>
    <mergeCell ref="H2:I4"/>
    <mergeCell ref="M2:M5"/>
    <mergeCell ref="C1:D1"/>
    <mergeCell ref="T2:T5"/>
    <mergeCell ref="R2:R5"/>
    <mergeCell ref="S2:S5"/>
    <mergeCell ref="N2:N5"/>
    <mergeCell ref="O2:O5"/>
    <mergeCell ref="G2:G5"/>
    <mergeCell ref="J2:J5"/>
    <mergeCell ref="K2:K5"/>
    <mergeCell ref="L2:L5"/>
    <mergeCell ref="A2:A5"/>
    <mergeCell ref="B2:B5"/>
    <mergeCell ref="C2:C5"/>
    <mergeCell ref="D2:E4"/>
    <mergeCell ref="F2:F5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SLAleksandrov</dc:creator>
  <cp:keywords/>
  <dc:description/>
  <cp:lastModifiedBy>Diana Ivanova</cp:lastModifiedBy>
  <cp:lastPrinted>2018-04-03T11:30:53Z</cp:lastPrinted>
  <dcterms:created xsi:type="dcterms:W3CDTF">2013-11-08T15:13:18Z</dcterms:created>
  <dcterms:modified xsi:type="dcterms:W3CDTF">2018-10-09T10:58:12Z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