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7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Общо" sheetId="9" r:id="rId9"/>
  </sheets>
  <definedNames>
    <definedName name="_xlnm.Print_Area" localSheetId="0">'2011'!$A$1:$T$108</definedName>
    <definedName name="_xlnm.Print_Area" localSheetId="1">'2012'!$A$1:$T$108</definedName>
    <definedName name="_xlnm.Print_Area" localSheetId="2">'2013'!$A$1:$T$108</definedName>
    <definedName name="_xlnm.Print_Area" localSheetId="3">'2014'!$A$1:$T$115</definedName>
    <definedName name="_xlnm.Print_Area" localSheetId="4">'2015'!$A$1:$T$115</definedName>
    <definedName name="_xlnm.Print_Area" localSheetId="5">'2016'!$A$1:$T$114</definedName>
    <definedName name="_xlnm.Print_Area" localSheetId="6">'2017'!$A$1:$T$121</definedName>
    <definedName name="_xlnm.Print_Area" localSheetId="7">'2018'!$A$1:$T$121</definedName>
  </definedNames>
  <calcPr fullCalcOnLoad="1"/>
</workbook>
</file>

<file path=xl/sharedStrings.xml><?xml version="1.0" encoding="utf-8"?>
<sst xmlns="http://schemas.openxmlformats.org/spreadsheetml/2006/main" count="1127" uniqueCount="108">
  <si>
    <t>РИОСВ</t>
  </si>
  <si>
    <t xml:space="preserve"> № по ред</t>
  </si>
  <si>
    <t>Вид на депото (Регионално или Общинско) и наименование</t>
  </si>
  <si>
    <t>Община</t>
  </si>
  <si>
    <t xml:space="preserve">Количество депонирани отпадъци </t>
  </si>
  <si>
    <t>Размер на отчисленията по чл. 60 (лв./тон)</t>
  </si>
  <si>
    <t>Размер на отчисленията по чл. 64 (лв./тон)</t>
  </si>
  <si>
    <t>Постъпили в сметката на РИОСВ отчисления</t>
  </si>
  <si>
    <t>Следва да постъпят в сметката на РИОСВ отчисления по чл. чл. 60 от ЗУО /лв./</t>
  </si>
  <si>
    <t>Следва да постъпят в сметката на РИОСВ отчисления по чл. 64 от ЗУО /лв./</t>
  </si>
  <si>
    <t>Обща сума на отчисленията, които следва да постъпят</t>
  </si>
  <si>
    <t>Остава да постъпят  по чл. 60 /лв./</t>
  </si>
  <si>
    <t>Остава да постъпят  по чл. 64 /лв./</t>
  </si>
  <si>
    <t>Дължима лихва за отчисленията по чл.20 от Наредба N:7</t>
  </si>
  <si>
    <t>Натрупана лихва за отчисленията по чл.64 от ЗУО</t>
  </si>
  <si>
    <t>Изразходвани средства /лв./</t>
  </si>
  <si>
    <t>Депонирани количества неопасни отпадъци, за които отчисленията по чл. 20 от Наредба N:7 се увеличават с 15 на сто</t>
  </si>
  <si>
    <t>Дължими отчисления по чл. 20, ал. 3 от Наредба N:7 /лв./</t>
  </si>
  <si>
    <t xml:space="preserve">забележки </t>
  </si>
  <si>
    <t>месец</t>
  </si>
  <si>
    <t>количество (тонове)</t>
  </si>
  <si>
    <t>по чл. 60 от ЗУО /лв./</t>
  </si>
  <si>
    <t>по чл. 64 от ЗУО /лв./</t>
  </si>
  <si>
    <t>Регионален център на ТБО на община Асеновград</t>
  </si>
  <si>
    <t>АСЕНОВГРАД</t>
  </si>
  <si>
    <t>Януари - битови</t>
  </si>
  <si>
    <t xml:space="preserve">Януари - строителни </t>
  </si>
  <si>
    <t>Февруари - битови</t>
  </si>
  <si>
    <t xml:space="preserve">Февруари - строителни </t>
  </si>
  <si>
    <t>Март - битови</t>
  </si>
  <si>
    <t xml:space="preserve">март - строителни </t>
  </si>
  <si>
    <t>ОБЩО 1-во трим. Битови</t>
  </si>
  <si>
    <t>ОБЩО 1-во трим. Строит.</t>
  </si>
  <si>
    <t>Април - битови</t>
  </si>
  <si>
    <t xml:space="preserve">Април - строителни </t>
  </si>
  <si>
    <t>Май - битови</t>
  </si>
  <si>
    <t xml:space="preserve">Май - строителни </t>
  </si>
  <si>
    <t>Юни - битови</t>
  </si>
  <si>
    <t xml:space="preserve">Юни - строителни </t>
  </si>
  <si>
    <t>ОБЩО 2-ро трим. Битови</t>
  </si>
  <si>
    <t>ОБЩО  2-ро  трим. Строит.</t>
  </si>
  <si>
    <t>Юли - битови</t>
  </si>
  <si>
    <t xml:space="preserve">Юли - строителни </t>
  </si>
  <si>
    <t>Август - битови</t>
  </si>
  <si>
    <t xml:space="preserve">Август - строителни </t>
  </si>
  <si>
    <t>Септември - битови</t>
  </si>
  <si>
    <t xml:space="preserve">септември - строителни </t>
  </si>
  <si>
    <t>ОБЩО 3-то трим. Битови</t>
  </si>
  <si>
    <t>ОБЩО  3-то трим. Строит.</t>
  </si>
  <si>
    <t>Октомври /битови/</t>
  </si>
  <si>
    <t>Октомври /строителни/</t>
  </si>
  <si>
    <t>Ноември /битови/</t>
  </si>
  <si>
    <t>Ноември /строителни/</t>
  </si>
  <si>
    <t>Декември /битови/</t>
  </si>
  <si>
    <t>Декември /строителни/</t>
  </si>
  <si>
    <t>ОБЩО 4-то трим. Битови</t>
  </si>
  <si>
    <t>ОБЩО4-то  трим. Строит.</t>
  </si>
  <si>
    <t>битови - за годината</t>
  </si>
  <si>
    <t>строителни - за годината</t>
  </si>
  <si>
    <t>Община, депонираща на регионален център за обезвреждане на ТБО - гр. Асеновград</t>
  </si>
  <si>
    <t>САДОВО</t>
  </si>
  <si>
    <t>Януари</t>
  </si>
  <si>
    <t>Февруари</t>
  </si>
  <si>
    <t>Март</t>
  </si>
  <si>
    <t>ОБЩО 1-во трим.</t>
  </si>
  <si>
    <t>Април</t>
  </si>
  <si>
    <t>Май</t>
  </si>
  <si>
    <t>Юни</t>
  </si>
  <si>
    <t>ОБЩО 2-ро трим.</t>
  </si>
  <si>
    <t>Юли</t>
  </si>
  <si>
    <t>Август</t>
  </si>
  <si>
    <t>Септември</t>
  </si>
  <si>
    <t>ОБЩО 3-то трим.</t>
  </si>
  <si>
    <t>Октомври</t>
  </si>
  <si>
    <t>Ноември</t>
  </si>
  <si>
    <t>Декември</t>
  </si>
  <si>
    <t>ОБЩО 4-то трим.</t>
  </si>
  <si>
    <t>за годината</t>
  </si>
  <si>
    <t>Община, депонираща на регионално депо за неопасни отпадъци -Асеновград</t>
  </si>
  <si>
    <t>ПЪРВОМАЙ</t>
  </si>
  <si>
    <t>КУКЛЕН</t>
  </si>
  <si>
    <t>ЛЪКИ</t>
  </si>
  <si>
    <t>ОБЩО 4-то  трим. Строит.</t>
  </si>
  <si>
    <t>битови - общо за годината</t>
  </si>
  <si>
    <t>строителни - общо за годината</t>
  </si>
  <si>
    <t>Общо за годината</t>
  </si>
  <si>
    <t>Общо битови - за годината</t>
  </si>
  <si>
    <t>Общи строителни - за годината</t>
  </si>
  <si>
    <t>Общо с натрупване от 2011 битови</t>
  </si>
  <si>
    <t>Общо с натрупване от 2011 строителни</t>
  </si>
  <si>
    <t>Общо с натрупване от 2011</t>
  </si>
  <si>
    <t>Общо за всички общини</t>
  </si>
  <si>
    <t>Общо строителни - за годината</t>
  </si>
  <si>
    <t>Общо битови с натрупване от 2011</t>
  </si>
  <si>
    <t>Общо строителни с натрупване от 2011</t>
  </si>
  <si>
    <t>Януари - битови до 20.01.2017</t>
  </si>
  <si>
    <t>Януари - битови след 20.01.2017</t>
  </si>
  <si>
    <t xml:space="preserve">Януари - строителни до 20.01.2017 </t>
  </si>
  <si>
    <t xml:space="preserve">Януари - строителни  след 20.01.2017 </t>
  </si>
  <si>
    <t xml:space="preserve">Март - строителни </t>
  </si>
  <si>
    <t>Януари до 20.01.2017</t>
  </si>
  <si>
    <t>Януари след 20.01.2017</t>
  </si>
  <si>
    <t xml:space="preserve">Януари - битови до </t>
  </si>
  <si>
    <t xml:space="preserve">Януари - битови след </t>
  </si>
  <si>
    <t xml:space="preserve">Януари - строителни до </t>
  </si>
  <si>
    <t xml:space="preserve">Януари - строителни  след </t>
  </si>
  <si>
    <t xml:space="preserve">Януари до </t>
  </si>
  <si>
    <t xml:space="preserve">Януари след 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</si>
</sst>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.00"/>
    <numFmt numFmtId="165" formatCode="#,##0.00&quot; лв.&quot;"/>
  </numFmts>
  <fonts count="44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57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36" borderId="10" xfId="0" applyFont="1" applyFill="1" applyBorder="1" applyAlignment="1">
      <alignment horizontal="center" vertical="center" wrapText="1" shrinkToFit="1"/>
    </xf>
    <xf numFmtId="0" fontId="5" fillId="36" borderId="11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 vertical="center"/>
    </xf>
    <xf numFmtId="165" fontId="7" fillId="0" borderId="10" xfId="0" applyNumberFormat="1" applyFont="1" applyFill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horizontal="right" vertical="center"/>
    </xf>
    <xf numFmtId="165" fontId="7" fillId="0" borderId="1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5" fillId="34" borderId="10" xfId="0" applyFont="1" applyFill="1" applyBorder="1" applyAlignment="1">
      <alignment wrapText="1"/>
    </xf>
    <xf numFmtId="164" fontId="5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65" fontId="7" fillId="0" borderId="10" xfId="0" applyNumberFormat="1" applyFont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vertical="top" wrapText="1"/>
    </xf>
    <xf numFmtId="164" fontId="5" fillId="38" borderId="10" xfId="0" applyNumberFormat="1" applyFont="1" applyFill="1" applyBorder="1" applyAlignment="1">
      <alignment/>
    </xf>
    <xf numFmtId="165" fontId="7" fillId="38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/>
    </xf>
    <xf numFmtId="0" fontId="7" fillId="38" borderId="10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/>
    </xf>
    <xf numFmtId="0" fontId="5" fillId="38" borderId="10" xfId="0" applyFont="1" applyFill="1" applyBorder="1" applyAlignment="1">
      <alignment wrapText="1"/>
    </xf>
    <xf numFmtId="0" fontId="0" fillId="38" borderId="0" xfId="0" applyFill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top" wrapText="1"/>
    </xf>
    <xf numFmtId="164" fontId="5" fillId="37" borderId="10" xfId="0" applyNumberFormat="1" applyFont="1" applyFill="1" applyBorder="1" applyAlignment="1">
      <alignment/>
    </xf>
    <xf numFmtId="165" fontId="7" fillId="37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5" fillId="37" borderId="10" xfId="0" applyFont="1" applyFill="1" applyBorder="1" applyAlignment="1">
      <alignment wrapText="1"/>
    </xf>
    <xf numFmtId="0" fontId="7" fillId="38" borderId="12" xfId="0" applyFont="1" applyFill="1" applyBorder="1" applyAlignment="1">
      <alignment/>
    </xf>
    <xf numFmtId="0" fontId="8" fillId="38" borderId="12" xfId="0" applyFont="1" applyFill="1" applyBorder="1" applyAlignment="1">
      <alignment/>
    </xf>
    <xf numFmtId="0" fontId="5" fillId="38" borderId="12" xfId="0" applyFont="1" applyFill="1" applyBorder="1" applyAlignment="1">
      <alignment wrapText="1"/>
    </xf>
    <xf numFmtId="0" fontId="5" fillId="38" borderId="12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2" fillId="35" borderId="10" xfId="0" applyFont="1" applyFill="1" applyBorder="1" applyAlignment="1" applyProtection="1">
      <alignment/>
      <protection locked="0"/>
    </xf>
    <xf numFmtId="0" fontId="6" fillId="37" borderId="10" xfId="0" applyFont="1" applyFill="1" applyBorder="1" applyAlignment="1" applyProtection="1">
      <alignment horizontal="center" vertical="center" wrapText="1"/>
      <protection locked="0"/>
    </xf>
    <xf numFmtId="165" fontId="7" fillId="0" borderId="10" xfId="0" applyNumberFormat="1" applyFont="1" applyBorder="1" applyAlignment="1" applyProtection="1">
      <alignment vertical="center"/>
      <protection locked="0"/>
    </xf>
    <xf numFmtId="164" fontId="5" fillId="34" borderId="10" xfId="0" applyNumberFormat="1" applyFont="1" applyFill="1" applyBorder="1" applyAlignment="1" applyProtection="1">
      <alignment/>
      <protection locked="0"/>
    </xf>
    <xf numFmtId="165" fontId="7" fillId="37" borderId="10" xfId="0" applyNumberFormat="1" applyFont="1" applyFill="1" applyBorder="1" applyAlignment="1" applyProtection="1">
      <alignment/>
      <protection locked="0"/>
    </xf>
    <xf numFmtId="164" fontId="5" fillId="38" borderId="10" xfId="0" applyNumberFormat="1" applyFont="1" applyFill="1" applyBorder="1" applyAlignment="1" applyProtection="1">
      <alignment/>
      <protection locked="0"/>
    </xf>
    <xf numFmtId="164" fontId="5" fillId="37" borderId="10" xfId="0" applyNumberFormat="1" applyFont="1" applyFill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164" fontId="7" fillId="0" borderId="10" xfId="0" applyNumberFormat="1" applyFont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0" fontId="3" fillId="34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36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view="pageBreakPreview" zoomScale="75" zoomScaleNormal="75" zoomScaleSheetLayoutView="75" zoomScalePageLayoutView="0" workbookViewId="0" topLeftCell="A1">
      <selection activeCell="C2" sqref="C2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9" width="10.00390625" style="0" customWidth="1"/>
    <col min="10" max="14" width="12.8515625" style="0" customWidth="1"/>
    <col min="15" max="15" width="14.421875" style="1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6" customFormat="1" ht="15.75" customHeight="1">
      <c r="A1" s="2"/>
      <c r="B1" s="3" t="s">
        <v>0</v>
      </c>
      <c r="C1" s="71">
        <v>2011</v>
      </c>
      <c r="D1" s="71"/>
      <c r="E1" s="4"/>
      <c r="F1" s="5"/>
      <c r="G1" s="5"/>
      <c r="H1" s="4"/>
      <c r="I1" s="4"/>
      <c r="J1" s="5"/>
      <c r="K1" s="5"/>
      <c r="L1" s="5"/>
      <c r="M1" s="4"/>
      <c r="N1" s="4"/>
      <c r="O1" s="5"/>
      <c r="P1" s="4"/>
      <c r="Q1" s="4"/>
      <c r="R1" s="4"/>
      <c r="S1" s="4"/>
      <c r="T1" s="4"/>
    </row>
    <row r="2" spans="1:20" s="6" customFormat="1" ht="13.5" customHeight="1">
      <c r="A2" s="72" t="s">
        <v>1</v>
      </c>
      <c r="B2" s="72" t="s">
        <v>2</v>
      </c>
      <c r="C2" s="73" t="s">
        <v>3</v>
      </c>
      <c r="D2" s="73" t="s">
        <v>4</v>
      </c>
      <c r="E2" s="73"/>
      <c r="F2" s="72" t="s">
        <v>5</v>
      </c>
      <c r="G2" s="72" t="s">
        <v>6</v>
      </c>
      <c r="H2" s="72" t="s">
        <v>7</v>
      </c>
      <c r="I2" s="72"/>
      <c r="J2" s="72" t="s">
        <v>8</v>
      </c>
      <c r="K2" s="72" t="s">
        <v>9</v>
      </c>
      <c r="L2" s="72" t="s">
        <v>10</v>
      </c>
      <c r="M2" s="72" t="s">
        <v>11</v>
      </c>
      <c r="N2" s="72" t="s">
        <v>12</v>
      </c>
      <c r="O2" s="72" t="s">
        <v>13</v>
      </c>
      <c r="P2" s="72" t="s">
        <v>14</v>
      </c>
      <c r="Q2" s="72" t="s">
        <v>15</v>
      </c>
      <c r="R2" s="72" t="s">
        <v>16</v>
      </c>
      <c r="S2" s="72" t="s">
        <v>17</v>
      </c>
      <c r="T2" s="72" t="s">
        <v>18</v>
      </c>
    </row>
    <row r="3" spans="1:20" s="6" customFormat="1" ht="12.75" customHeight="1">
      <c r="A3" s="72"/>
      <c r="B3" s="72"/>
      <c r="C3" s="73"/>
      <c r="D3" s="73"/>
      <c r="E3" s="73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s="6" customFormat="1" ht="12.75">
      <c r="A4" s="72"/>
      <c r="B4" s="72"/>
      <c r="C4" s="73"/>
      <c r="D4" s="73"/>
      <c r="E4" s="73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s="6" customFormat="1" ht="126" customHeight="1">
      <c r="A5" s="72"/>
      <c r="B5" s="72"/>
      <c r="C5" s="73"/>
      <c r="D5" s="7" t="s">
        <v>19</v>
      </c>
      <c r="E5" s="7" t="s">
        <v>20</v>
      </c>
      <c r="F5" s="72"/>
      <c r="G5" s="72"/>
      <c r="H5" s="8" t="s">
        <v>21</v>
      </c>
      <c r="I5" s="8" t="s">
        <v>22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11</v>
      </c>
      <c r="G6" s="9">
        <v>11</v>
      </c>
      <c r="H6" s="9"/>
      <c r="I6" s="9"/>
      <c r="J6" s="9">
        <v>8</v>
      </c>
      <c r="K6" s="9">
        <v>9</v>
      </c>
      <c r="L6" s="9">
        <v>10</v>
      </c>
      <c r="M6" s="9">
        <v>17</v>
      </c>
      <c r="N6" s="9">
        <v>18</v>
      </c>
      <c r="O6" s="9">
        <v>14</v>
      </c>
      <c r="P6" s="9">
        <v>15</v>
      </c>
      <c r="Q6" s="9">
        <v>20</v>
      </c>
      <c r="R6" s="9">
        <v>21</v>
      </c>
      <c r="S6" s="9">
        <v>22</v>
      </c>
      <c r="T6" s="10">
        <v>23</v>
      </c>
    </row>
    <row r="7" spans="1:20" ht="24" customHeight="1">
      <c r="A7" s="74">
        <v>1</v>
      </c>
      <c r="B7" s="75" t="s">
        <v>23</v>
      </c>
      <c r="C7" s="76" t="s">
        <v>24</v>
      </c>
      <c r="D7" s="12" t="s">
        <v>25</v>
      </c>
      <c r="E7" s="13"/>
      <c r="F7" s="14"/>
      <c r="G7" s="14"/>
      <c r="H7" s="15"/>
      <c r="I7" s="15"/>
      <c r="J7" s="16">
        <f aca="true" t="shared" si="0" ref="J7:J36">(E7*F7)</f>
        <v>0</v>
      </c>
      <c r="K7" s="16">
        <f aca="true" t="shared" si="1" ref="K7:K36">(F7*H7)</f>
        <v>0</v>
      </c>
      <c r="L7" s="17">
        <f aca="true" t="shared" si="2" ref="L7:L43">SUM(J7,K7)</f>
        <v>0</v>
      </c>
      <c r="M7" s="15">
        <f aca="true" t="shared" si="3" ref="M7:N36">SUM(J7-O7)</f>
        <v>0</v>
      </c>
      <c r="N7" s="15">
        <f t="shared" si="3"/>
        <v>0</v>
      </c>
      <c r="O7" s="16"/>
      <c r="P7" s="16"/>
      <c r="Q7" s="15"/>
      <c r="R7" s="15"/>
      <c r="S7" s="15"/>
      <c r="T7" s="18"/>
    </row>
    <row r="8" spans="1:20" ht="24">
      <c r="A8" s="74"/>
      <c r="B8" s="75"/>
      <c r="C8" s="76"/>
      <c r="D8" s="12" t="s">
        <v>26</v>
      </c>
      <c r="E8" s="13"/>
      <c r="F8" s="14"/>
      <c r="G8" s="14"/>
      <c r="H8" s="15"/>
      <c r="I8" s="15"/>
      <c r="J8" s="16">
        <f t="shared" si="0"/>
        <v>0</v>
      </c>
      <c r="K8" s="16">
        <f t="shared" si="1"/>
        <v>0</v>
      </c>
      <c r="L8" s="17">
        <f t="shared" si="2"/>
        <v>0</v>
      </c>
      <c r="M8" s="15">
        <f t="shared" si="3"/>
        <v>0</v>
      </c>
      <c r="N8" s="15">
        <f t="shared" si="3"/>
        <v>0</v>
      </c>
      <c r="O8" s="16"/>
      <c r="P8" s="16"/>
      <c r="Q8" s="15"/>
      <c r="R8" s="15"/>
      <c r="S8" s="15"/>
      <c r="T8" s="18"/>
    </row>
    <row r="9" spans="1:20" ht="24">
      <c r="A9" s="74"/>
      <c r="B9" s="75"/>
      <c r="C9" s="76"/>
      <c r="D9" s="12" t="s">
        <v>27</v>
      </c>
      <c r="E9" s="13"/>
      <c r="F9" s="14"/>
      <c r="G9" s="14"/>
      <c r="H9" s="15"/>
      <c r="I9" s="15"/>
      <c r="J9" s="16">
        <f t="shared" si="0"/>
        <v>0</v>
      </c>
      <c r="K9" s="16">
        <f t="shared" si="1"/>
        <v>0</v>
      </c>
      <c r="L9" s="17">
        <f t="shared" si="2"/>
        <v>0</v>
      </c>
      <c r="M9" s="15">
        <f t="shared" si="3"/>
        <v>0</v>
      </c>
      <c r="N9" s="15">
        <f t="shared" si="3"/>
        <v>0</v>
      </c>
      <c r="O9" s="16"/>
      <c r="P9" s="16"/>
      <c r="Q9" s="15"/>
      <c r="R9" s="15"/>
      <c r="S9" s="15"/>
      <c r="T9" s="18"/>
    </row>
    <row r="10" spans="1:20" ht="24">
      <c r="A10" s="74"/>
      <c r="B10" s="75"/>
      <c r="C10" s="76"/>
      <c r="D10" s="12" t="s">
        <v>28</v>
      </c>
      <c r="E10" s="13"/>
      <c r="F10" s="14"/>
      <c r="G10" s="14"/>
      <c r="H10" s="15"/>
      <c r="I10" s="15"/>
      <c r="J10" s="16">
        <f t="shared" si="0"/>
        <v>0</v>
      </c>
      <c r="K10" s="16">
        <f t="shared" si="1"/>
        <v>0</v>
      </c>
      <c r="L10" s="17">
        <f t="shared" si="2"/>
        <v>0</v>
      </c>
      <c r="M10" s="15">
        <f t="shared" si="3"/>
        <v>0</v>
      </c>
      <c r="N10" s="15">
        <f t="shared" si="3"/>
        <v>0</v>
      </c>
      <c r="O10" s="16"/>
      <c r="P10" s="16"/>
      <c r="Q10" s="15"/>
      <c r="R10" s="15"/>
      <c r="S10" s="15"/>
      <c r="T10" s="18"/>
    </row>
    <row r="11" spans="1:20" ht="24">
      <c r="A11" s="74"/>
      <c r="B11" s="75"/>
      <c r="C11" s="76"/>
      <c r="D11" s="12" t="s">
        <v>29</v>
      </c>
      <c r="E11" s="13"/>
      <c r="F11" s="14"/>
      <c r="G11" s="14"/>
      <c r="H11" s="15"/>
      <c r="I11" s="15"/>
      <c r="J11" s="16">
        <f t="shared" si="0"/>
        <v>0</v>
      </c>
      <c r="K11" s="16">
        <f t="shared" si="1"/>
        <v>0</v>
      </c>
      <c r="L11" s="17">
        <f t="shared" si="2"/>
        <v>0</v>
      </c>
      <c r="M11" s="15">
        <f t="shared" si="3"/>
        <v>0</v>
      </c>
      <c r="N11" s="15">
        <f t="shared" si="3"/>
        <v>0</v>
      </c>
      <c r="O11" s="16"/>
      <c r="P11" s="16"/>
      <c r="Q11" s="15"/>
      <c r="R11" s="15"/>
      <c r="S11" s="15"/>
      <c r="T11" s="18"/>
    </row>
    <row r="12" spans="1:20" ht="24">
      <c r="A12" s="74"/>
      <c r="B12" s="75"/>
      <c r="C12" s="76"/>
      <c r="D12" s="12" t="s">
        <v>30</v>
      </c>
      <c r="E12" s="13"/>
      <c r="F12" s="14"/>
      <c r="G12" s="14"/>
      <c r="H12" s="15"/>
      <c r="I12" s="15"/>
      <c r="J12" s="16">
        <f t="shared" si="0"/>
        <v>0</v>
      </c>
      <c r="K12" s="16">
        <f t="shared" si="1"/>
        <v>0</v>
      </c>
      <c r="L12" s="17">
        <f t="shared" si="2"/>
        <v>0</v>
      </c>
      <c r="M12" s="15">
        <f t="shared" si="3"/>
        <v>0</v>
      </c>
      <c r="N12" s="15">
        <f t="shared" si="3"/>
        <v>0</v>
      </c>
      <c r="O12" s="16"/>
      <c r="P12" s="16"/>
      <c r="Q12" s="15"/>
      <c r="R12" s="15"/>
      <c r="S12" s="15"/>
      <c r="T12" s="18"/>
    </row>
    <row r="13" spans="1:21" ht="36">
      <c r="A13" s="74"/>
      <c r="B13" s="75"/>
      <c r="C13" s="76"/>
      <c r="D13" s="19" t="s">
        <v>31</v>
      </c>
      <c r="E13" s="20">
        <f aca="true" t="shared" si="4" ref="E13:G14">SUM(E7,E9,E11)</f>
        <v>0</v>
      </c>
      <c r="F13" s="20">
        <f t="shared" si="4"/>
        <v>0</v>
      </c>
      <c r="G13" s="20">
        <f t="shared" si="4"/>
        <v>0</v>
      </c>
      <c r="H13" s="21"/>
      <c r="I13" s="21"/>
      <c r="J13" s="20">
        <f aca="true" t="shared" si="5" ref="J13:S13">SUM(J7,J9,J11)</f>
        <v>0</v>
      </c>
      <c r="K13" s="20">
        <f t="shared" si="5"/>
        <v>0</v>
      </c>
      <c r="L13" s="20">
        <f t="shared" si="5"/>
        <v>0</v>
      </c>
      <c r="M13" s="20">
        <f t="shared" si="5"/>
        <v>0</v>
      </c>
      <c r="N13" s="20">
        <f t="shared" si="5"/>
        <v>0</v>
      </c>
      <c r="O13" s="20">
        <f t="shared" si="5"/>
        <v>0</v>
      </c>
      <c r="P13" s="20">
        <f t="shared" si="5"/>
        <v>0</v>
      </c>
      <c r="Q13" s="20">
        <f t="shared" si="5"/>
        <v>0</v>
      </c>
      <c r="R13" s="20">
        <f t="shared" si="5"/>
        <v>0</v>
      </c>
      <c r="S13" s="20">
        <f t="shared" si="5"/>
        <v>0</v>
      </c>
      <c r="T13" s="22"/>
      <c r="U13" s="22"/>
    </row>
    <row r="14" spans="1:21" ht="36">
      <c r="A14" s="74"/>
      <c r="B14" s="75"/>
      <c r="C14" s="76"/>
      <c r="D14" s="19" t="s">
        <v>32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1"/>
      <c r="I14" s="21"/>
      <c r="J14" s="20">
        <f aca="true" t="shared" si="6" ref="J14:S14">SUM(J8,J10,J12)</f>
        <v>0</v>
      </c>
      <c r="K14" s="20">
        <f t="shared" si="6"/>
        <v>0</v>
      </c>
      <c r="L14" s="20">
        <f t="shared" si="6"/>
        <v>0</v>
      </c>
      <c r="M14" s="20">
        <f t="shared" si="6"/>
        <v>0</v>
      </c>
      <c r="N14" s="20">
        <f t="shared" si="6"/>
        <v>0</v>
      </c>
      <c r="O14" s="20">
        <f t="shared" si="6"/>
        <v>0</v>
      </c>
      <c r="P14" s="20">
        <f t="shared" si="6"/>
        <v>0</v>
      </c>
      <c r="Q14" s="20">
        <f t="shared" si="6"/>
        <v>0</v>
      </c>
      <c r="R14" s="20">
        <f t="shared" si="6"/>
        <v>0</v>
      </c>
      <c r="S14" s="20">
        <f t="shared" si="6"/>
        <v>0</v>
      </c>
      <c r="T14" s="22"/>
      <c r="U14" s="22"/>
    </row>
    <row r="15" spans="1:20" ht="24">
      <c r="A15" s="74"/>
      <c r="B15" s="75"/>
      <c r="C15" s="76"/>
      <c r="D15" s="12" t="s">
        <v>33</v>
      </c>
      <c r="E15" s="13"/>
      <c r="F15" s="14"/>
      <c r="G15" s="14"/>
      <c r="H15" s="15"/>
      <c r="I15" s="15"/>
      <c r="J15" s="16">
        <f t="shared" si="0"/>
        <v>0</v>
      </c>
      <c r="K15" s="16">
        <f t="shared" si="1"/>
        <v>0</v>
      </c>
      <c r="L15" s="17">
        <f t="shared" si="2"/>
        <v>0</v>
      </c>
      <c r="M15" s="15">
        <f t="shared" si="3"/>
        <v>0</v>
      </c>
      <c r="N15" s="15">
        <f t="shared" si="3"/>
        <v>0</v>
      </c>
      <c r="O15" s="16"/>
      <c r="P15" s="16"/>
      <c r="Q15" s="15"/>
      <c r="R15" s="15"/>
      <c r="S15" s="15"/>
      <c r="T15" s="18"/>
    </row>
    <row r="16" spans="1:20" ht="24">
      <c r="A16" s="74"/>
      <c r="B16" s="75"/>
      <c r="C16" s="76"/>
      <c r="D16" s="12" t="s">
        <v>34</v>
      </c>
      <c r="E16" s="13"/>
      <c r="F16" s="14"/>
      <c r="G16" s="14"/>
      <c r="H16" s="15"/>
      <c r="I16" s="15"/>
      <c r="J16" s="16">
        <f t="shared" si="0"/>
        <v>0</v>
      </c>
      <c r="K16" s="16">
        <f t="shared" si="1"/>
        <v>0</v>
      </c>
      <c r="L16" s="17">
        <f t="shared" si="2"/>
        <v>0</v>
      </c>
      <c r="M16" s="15">
        <f t="shared" si="3"/>
        <v>0</v>
      </c>
      <c r="N16" s="15">
        <f t="shared" si="3"/>
        <v>0</v>
      </c>
      <c r="O16" s="16"/>
      <c r="P16" s="16"/>
      <c r="Q16" s="15"/>
      <c r="R16" s="15"/>
      <c r="S16" s="15"/>
      <c r="T16" s="18"/>
    </row>
    <row r="17" spans="1:20" ht="12.75">
      <c r="A17" s="74"/>
      <c r="B17" s="75"/>
      <c r="C17" s="76"/>
      <c r="D17" s="12" t="s">
        <v>35</v>
      </c>
      <c r="E17" s="13"/>
      <c r="F17" s="14"/>
      <c r="G17" s="14"/>
      <c r="H17" s="15"/>
      <c r="I17" s="15"/>
      <c r="J17" s="16">
        <f t="shared" si="0"/>
        <v>0</v>
      </c>
      <c r="K17" s="16">
        <f t="shared" si="1"/>
        <v>0</v>
      </c>
      <c r="L17" s="17">
        <f t="shared" si="2"/>
        <v>0</v>
      </c>
      <c r="M17" s="15">
        <f t="shared" si="3"/>
        <v>0</v>
      </c>
      <c r="N17" s="15">
        <f t="shared" si="3"/>
        <v>0</v>
      </c>
      <c r="O17" s="16"/>
      <c r="P17" s="16"/>
      <c r="Q17" s="15"/>
      <c r="R17" s="15"/>
      <c r="S17" s="15"/>
      <c r="T17" s="18"/>
    </row>
    <row r="18" spans="1:20" ht="24">
      <c r="A18" s="74"/>
      <c r="B18" s="75"/>
      <c r="C18" s="76"/>
      <c r="D18" s="12" t="s">
        <v>36</v>
      </c>
      <c r="E18" s="13"/>
      <c r="F18" s="14"/>
      <c r="G18" s="14"/>
      <c r="H18" s="15"/>
      <c r="I18" s="15"/>
      <c r="J18" s="16">
        <f t="shared" si="0"/>
        <v>0</v>
      </c>
      <c r="K18" s="16">
        <f t="shared" si="1"/>
        <v>0</v>
      </c>
      <c r="L18" s="17">
        <f t="shared" si="2"/>
        <v>0</v>
      </c>
      <c r="M18" s="15">
        <f t="shared" si="3"/>
        <v>0</v>
      </c>
      <c r="N18" s="15">
        <f t="shared" si="3"/>
        <v>0</v>
      </c>
      <c r="O18" s="16"/>
      <c r="P18" s="16"/>
      <c r="Q18" s="15"/>
      <c r="R18" s="15"/>
      <c r="S18" s="15"/>
      <c r="T18" s="18"/>
    </row>
    <row r="19" spans="1:20" ht="24.75" customHeight="1">
      <c r="A19" s="74"/>
      <c r="B19" s="75"/>
      <c r="C19" s="76"/>
      <c r="D19" s="12" t="s">
        <v>37</v>
      </c>
      <c r="E19" s="13"/>
      <c r="F19" s="14"/>
      <c r="G19" s="14"/>
      <c r="H19" s="15"/>
      <c r="I19" s="15"/>
      <c r="J19" s="16">
        <f t="shared" si="0"/>
        <v>0</v>
      </c>
      <c r="K19" s="16">
        <f t="shared" si="1"/>
        <v>0</v>
      </c>
      <c r="L19" s="17">
        <f t="shared" si="2"/>
        <v>0</v>
      </c>
      <c r="M19" s="15">
        <f t="shared" si="3"/>
        <v>0</v>
      </c>
      <c r="N19" s="15">
        <f t="shared" si="3"/>
        <v>0</v>
      </c>
      <c r="O19" s="16"/>
      <c r="P19" s="16"/>
      <c r="Q19" s="15"/>
      <c r="R19" s="15"/>
      <c r="S19" s="15"/>
      <c r="T19" s="18"/>
    </row>
    <row r="20" spans="1:20" ht="24">
      <c r="A20" s="74"/>
      <c r="B20" s="75"/>
      <c r="C20" s="76"/>
      <c r="D20" s="12" t="s">
        <v>38</v>
      </c>
      <c r="E20" s="13"/>
      <c r="F20" s="14"/>
      <c r="G20" s="14"/>
      <c r="H20" s="15"/>
      <c r="I20" s="15"/>
      <c r="J20" s="16">
        <f t="shared" si="0"/>
        <v>0</v>
      </c>
      <c r="K20" s="16">
        <f t="shared" si="1"/>
        <v>0</v>
      </c>
      <c r="L20" s="17">
        <f t="shared" si="2"/>
        <v>0</v>
      </c>
      <c r="M20" s="15">
        <f t="shared" si="3"/>
        <v>0</v>
      </c>
      <c r="N20" s="15">
        <f t="shared" si="3"/>
        <v>0</v>
      </c>
      <c r="O20" s="16"/>
      <c r="P20" s="16"/>
      <c r="Q20" s="15"/>
      <c r="R20" s="15"/>
      <c r="S20" s="15"/>
      <c r="T20" s="18"/>
    </row>
    <row r="21" spans="1:21" ht="36">
      <c r="A21" s="74"/>
      <c r="B21" s="75"/>
      <c r="C21" s="76"/>
      <c r="D21" s="19" t="s">
        <v>39</v>
      </c>
      <c r="E21" s="20">
        <f aca="true" t="shared" si="7" ref="E21:G22">SUM(E15,E17,E19)</f>
        <v>0</v>
      </c>
      <c r="F21" s="20">
        <f t="shared" si="7"/>
        <v>0</v>
      </c>
      <c r="G21" s="20">
        <f t="shared" si="7"/>
        <v>0</v>
      </c>
      <c r="H21" s="21"/>
      <c r="I21" s="21"/>
      <c r="J21" s="20">
        <f aca="true" t="shared" si="8" ref="J21:S21">SUM(J15,J17,J19)</f>
        <v>0</v>
      </c>
      <c r="K21" s="20">
        <f t="shared" si="8"/>
        <v>0</v>
      </c>
      <c r="L21" s="20">
        <f t="shared" si="8"/>
        <v>0</v>
      </c>
      <c r="M21" s="20">
        <f t="shared" si="8"/>
        <v>0</v>
      </c>
      <c r="N21" s="20">
        <f t="shared" si="8"/>
        <v>0</v>
      </c>
      <c r="O21" s="20">
        <f t="shared" si="8"/>
        <v>0</v>
      </c>
      <c r="P21" s="20">
        <f t="shared" si="8"/>
        <v>0</v>
      </c>
      <c r="Q21" s="20">
        <f t="shared" si="8"/>
        <v>0</v>
      </c>
      <c r="R21" s="20">
        <f t="shared" si="8"/>
        <v>0</v>
      </c>
      <c r="S21" s="20">
        <f t="shared" si="8"/>
        <v>0</v>
      </c>
      <c r="T21" s="22"/>
      <c r="U21" s="22"/>
    </row>
    <row r="22" spans="1:21" ht="36">
      <c r="A22" s="74"/>
      <c r="B22" s="75"/>
      <c r="C22" s="76"/>
      <c r="D22" s="19" t="s">
        <v>40</v>
      </c>
      <c r="E22" s="20">
        <f t="shared" si="7"/>
        <v>0</v>
      </c>
      <c r="F22" s="20">
        <f t="shared" si="7"/>
        <v>0</v>
      </c>
      <c r="G22" s="20">
        <f t="shared" si="7"/>
        <v>0</v>
      </c>
      <c r="H22" s="21"/>
      <c r="I22" s="21"/>
      <c r="J22" s="20">
        <f aca="true" t="shared" si="9" ref="J22:S22">SUM(J16,J18,J20)</f>
        <v>0</v>
      </c>
      <c r="K22" s="20">
        <f t="shared" si="9"/>
        <v>0</v>
      </c>
      <c r="L22" s="20">
        <f t="shared" si="9"/>
        <v>0</v>
      </c>
      <c r="M22" s="20">
        <f t="shared" si="9"/>
        <v>0</v>
      </c>
      <c r="N22" s="20">
        <f t="shared" si="9"/>
        <v>0</v>
      </c>
      <c r="O22" s="20">
        <f t="shared" si="9"/>
        <v>0</v>
      </c>
      <c r="P22" s="20">
        <f t="shared" si="9"/>
        <v>0</v>
      </c>
      <c r="Q22" s="20">
        <f t="shared" si="9"/>
        <v>0</v>
      </c>
      <c r="R22" s="20">
        <f t="shared" si="9"/>
        <v>0</v>
      </c>
      <c r="S22" s="20">
        <f t="shared" si="9"/>
        <v>0</v>
      </c>
      <c r="T22" s="22"/>
      <c r="U22" s="22"/>
    </row>
    <row r="23" spans="1:20" ht="27.75" customHeight="1">
      <c r="A23" s="74"/>
      <c r="B23" s="75"/>
      <c r="C23" s="76"/>
      <c r="D23" s="12" t="s">
        <v>41</v>
      </c>
      <c r="E23" s="13"/>
      <c r="F23" s="14"/>
      <c r="G23" s="14"/>
      <c r="H23" s="15"/>
      <c r="I23" s="15"/>
      <c r="J23" s="16">
        <f t="shared" si="0"/>
        <v>0</v>
      </c>
      <c r="K23" s="16">
        <f t="shared" si="1"/>
        <v>0</v>
      </c>
      <c r="L23" s="17">
        <f t="shared" si="2"/>
        <v>0</v>
      </c>
      <c r="M23" s="15">
        <f t="shared" si="3"/>
        <v>0</v>
      </c>
      <c r="N23" s="15">
        <f t="shared" si="3"/>
        <v>0</v>
      </c>
      <c r="O23" s="16"/>
      <c r="P23" s="16"/>
      <c r="Q23" s="15"/>
      <c r="R23" s="15"/>
      <c r="S23" s="15"/>
      <c r="T23" s="18"/>
    </row>
    <row r="24" spans="1:20" ht="24">
      <c r="A24" s="74"/>
      <c r="B24" s="75"/>
      <c r="C24" s="76"/>
      <c r="D24" s="12" t="s">
        <v>42</v>
      </c>
      <c r="E24" s="13"/>
      <c r="F24" s="14"/>
      <c r="G24" s="14"/>
      <c r="H24" s="15"/>
      <c r="I24" s="15"/>
      <c r="J24" s="16">
        <f t="shared" si="0"/>
        <v>0</v>
      </c>
      <c r="K24" s="16">
        <f t="shared" si="1"/>
        <v>0</v>
      </c>
      <c r="L24" s="17">
        <f t="shared" si="2"/>
        <v>0</v>
      </c>
      <c r="M24" s="15">
        <f t="shared" si="3"/>
        <v>0</v>
      </c>
      <c r="N24" s="15">
        <f t="shared" si="3"/>
        <v>0</v>
      </c>
      <c r="O24" s="16"/>
      <c r="P24" s="16"/>
      <c r="Q24" s="15"/>
      <c r="R24" s="15"/>
      <c r="S24" s="15"/>
      <c r="T24" s="18"/>
    </row>
    <row r="25" spans="1:20" ht="24">
      <c r="A25" s="74"/>
      <c r="B25" s="75"/>
      <c r="C25" s="76"/>
      <c r="D25" s="12" t="s">
        <v>43</v>
      </c>
      <c r="E25" s="13"/>
      <c r="F25" s="14"/>
      <c r="G25" s="14"/>
      <c r="H25" s="15"/>
      <c r="I25" s="15"/>
      <c r="J25" s="16">
        <f t="shared" si="0"/>
        <v>0</v>
      </c>
      <c r="K25" s="16">
        <f t="shared" si="1"/>
        <v>0</v>
      </c>
      <c r="L25" s="17">
        <f t="shared" si="2"/>
        <v>0</v>
      </c>
      <c r="M25" s="15">
        <f t="shared" si="3"/>
        <v>0</v>
      </c>
      <c r="N25" s="15">
        <f t="shared" si="3"/>
        <v>0</v>
      </c>
      <c r="O25" s="16"/>
      <c r="P25" s="16"/>
      <c r="Q25" s="15"/>
      <c r="R25" s="15"/>
      <c r="S25" s="15"/>
      <c r="T25" s="18"/>
    </row>
    <row r="26" spans="1:20" ht="24">
      <c r="A26" s="74"/>
      <c r="B26" s="75"/>
      <c r="C26" s="76"/>
      <c r="D26" s="12" t="s">
        <v>44</v>
      </c>
      <c r="E26" s="13"/>
      <c r="F26" s="14"/>
      <c r="G26" s="14"/>
      <c r="H26" s="15"/>
      <c r="I26" s="15"/>
      <c r="J26" s="16">
        <f t="shared" si="0"/>
        <v>0</v>
      </c>
      <c r="K26" s="16">
        <f t="shared" si="1"/>
        <v>0</v>
      </c>
      <c r="L26" s="17">
        <f t="shared" si="2"/>
        <v>0</v>
      </c>
      <c r="M26" s="15">
        <f t="shared" si="3"/>
        <v>0</v>
      </c>
      <c r="N26" s="15">
        <f t="shared" si="3"/>
        <v>0</v>
      </c>
      <c r="O26" s="16"/>
      <c r="P26" s="16"/>
      <c r="Q26" s="15"/>
      <c r="R26" s="15"/>
      <c r="S26" s="15"/>
      <c r="T26" s="18"/>
    </row>
    <row r="27" spans="1:20" ht="24">
      <c r="A27" s="74"/>
      <c r="B27" s="75"/>
      <c r="C27" s="76"/>
      <c r="D27" s="12" t="s">
        <v>45</v>
      </c>
      <c r="E27" s="13"/>
      <c r="F27" s="14"/>
      <c r="G27" s="14"/>
      <c r="H27" s="15"/>
      <c r="I27" s="15"/>
      <c r="J27" s="16">
        <f t="shared" si="0"/>
        <v>0</v>
      </c>
      <c r="K27" s="16">
        <f t="shared" si="1"/>
        <v>0</v>
      </c>
      <c r="L27" s="17">
        <f t="shared" si="2"/>
        <v>0</v>
      </c>
      <c r="M27" s="15">
        <f t="shared" si="3"/>
        <v>0</v>
      </c>
      <c r="N27" s="15">
        <f t="shared" si="3"/>
        <v>0</v>
      </c>
      <c r="O27" s="16"/>
      <c r="P27" s="16"/>
      <c r="Q27" s="15"/>
      <c r="R27" s="15"/>
      <c r="S27" s="15"/>
      <c r="T27" s="18"/>
    </row>
    <row r="28" spans="1:20" ht="24">
      <c r="A28" s="74"/>
      <c r="B28" s="75"/>
      <c r="C28" s="76"/>
      <c r="D28" s="12" t="s">
        <v>46</v>
      </c>
      <c r="E28" s="13"/>
      <c r="F28" s="14"/>
      <c r="G28" s="14"/>
      <c r="H28" s="15"/>
      <c r="I28" s="15"/>
      <c r="J28" s="16">
        <f t="shared" si="0"/>
        <v>0</v>
      </c>
      <c r="K28" s="16">
        <f t="shared" si="1"/>
        <v>0</v>
      </c>
      <c r="L28" s="17">
        <f t="shared" si="2"/>
        <v>0</v>
      </c>
      <c r="M28" s="15">
        <f t="shared" si="3"/>
        <v>0</v>
      </c>
      <c r="N28" s="15">
        <f t="shared" si="3"/>
        <v>0</v>
      </c>
      <c r="O28" s="16"/>
      <c r="P28" s="16"/>
      <c r="Q28" s="15"/>
      <c r="R28" s="15"/>
      <c r="S28" s="15"/>
      <c r="T28" s="18"/>
    </row>
    <row r="29" spans="1:21" ht="36">
      <c r="A29" s="74"/>
      <c r="B29" s="75"/>
      <c r="C29" s="76"/>
      <c r="D29" s="19" t="s">
        <v>47</v>
      </c>
      <c r="E29" s="20">
        <f aca="true" t="shared" si="10" ref="E29:G30">SUM(E23,E25,E27)</f>
        <v>0</v>
      </c>
      <c r="F29" s="20">
        <f t="shared" si="10"/>
        <v>0</v>
      </c>
      <c r="G29" s="20">
        <f t="shared" si="10"/>
        <v>0</v>
      </c>
      <c r="H29" s="21"/>
      <c r="I29" s="21"/>
      <c r="J29" s="20">
        <f aca="true" t="shared" si="11" ref="J29:S29">SUM(J23,J25,J27)</f>
        <v>0</v>
      </c>
      <c r="K29" s="20">
        <f t="shared" si="11"/>
        <v>0</v>
      </c>
      <c r="L29" s="20">
        <f t="shared" si="11"/>
        <v>0</v>
      </c>
      <c r="M29" s="20">
        <f t="shared" si="11"/>
        <v>0</v>
      </c>
      <c r="N29" s="20">
        <f t="shared" si="11"/>
        <v>0</v>
      </c>
      <c r="O29" s="20">
        <f t="shared" si="11"/>
        <v>0</v>
      </c>
      <c r="P29" s="20">
        <f t="shared" si="11"/>
        <v>0</v>
      </c>
      <c r="Q29" s="20">
        <f t="shared" si="11"/>
        <v>0</v>
      </c>
      <c r="R29" s="20">
        <f t="shared" si="11"/>
        <v>0</v>
      </c>
      <c r="S29" s="20">
        <f t="shared" si="11"/>
        <v>0</v>
      </c>
      <c r="T29" s="22"/>
      <c r="U29" s="22"/>
    </row>
    <row r="30" spans="1:21" ht="36">
      <c r="A30" s="74"/>
      <c r="B30" s="75"/>
      <c r="C30" s="76"/>
      <c r="D30" s="19" t="s">
        <v>48</v>
      </c>
      <c r="E30" s="20">
        <f t="shared" si="10"/>
        <v>0</v>
      </c>
      <c r="F30" s="20">
        <f t="shared" si="10"/>
        <v>0</v>
      </c>
      <c r="G30" s="20">
        <f t="shared" si="10"/>
        <v>0</v>
      </c>
      <c r="H30" s="21"/>
      <c r="I30" s="21"/>
      <c r="J30" s="20">
        <f aca="true" t="shared" si="12" ref="J30:S30">SUM(J24,J26,J28)</f>
        <v>0</v>
      </c>
      <c r="K30" s="20">
        <f t="shared" si="12"/>
        <v>0</v>
      </c>
      <c r="L30" s="20">
        <f t="shared" si="12"/>
        <v>0</v>
      </c>
      <c r="M30" s="20">
        <f t="shared" si="12"/>
        <v>0</v>
      </c>
      <c r="N30" s="20">
        <f t="shared" si="12"/>
        <v>0</v>
      </c>
      <c r="O30" s="20">
        <f t="shared" si="12"/>
        <v>0</v>
      </c>
      <c r="P30" s="20">
        <f t="shared" si="12"/>
        <v>0</v>
      </c>
      <c r="Q30" s="20">
        <f t="shared" si="12"/>
        <v>0</v>
      </c>
      <c r="R30" s="20">
        <f t="shared" si="12"/>
        <v>0</v>
      </c>
      <c r="S30" s="20">
        <f t="shared" si="12"/>
        <v>0</v>
      </c>
      <c r="T30" s="22"/>
      <c r="U30" s="22"/>
    </row>
    <row r="31" spans="1:20" ht="24">
      <c r="A31" s="74"/>
      <c r="B31" s="75"/>
      <c r="C31" s="76"/>
      <c r="D31" s="23" t="s">
        <v>49</v>
      </c>
      <c r="E31" s="13"/>
      <c r="F31" s="14"/>
      <c r="G31" s="14"/>
      <c r="H31" s="15"/>
      <c r="I31" s="15"/>
      <c r="J31" s="16">
        <f t="shared" si="0"/>
        <v>0</v>
      </c>
      <c r="K31" s="16">
        <f t="shared" si="1"/>
        <v>0</v>
      </c>
      <c r="L31" s="17">
        <f t="shared" si="2"/>
        <v>0</v>
      </c>
      <c r="M31" s="15">
        <f t="shared" si="3"/>
        <v>0</v>
      </c>
      <c r="N31" s="15">
        <f t="shared" si="3"/>
        <v>0</v>
      </c>
      <c r="O31" s="16"/>
      <c r="P31" s="16"/>
      <c r="Q31" s="15"/>
      <c r="R31" s="15"/>
      <c r="S31" s="15"/>
      <c r="T31" s="18"/>
    </row>
    <row r="32" spans="1:20" ht="24">
      <c r="A32" s="74"/>
      <c r="B32" s="75"/>
      <c r="C32" s="76"/>
      <c r="D32" s="23" t="s">
        <v>50</v>
      </c>
      <c r="E32" s="13"/>
      <c r="F32" s="14"/>
      <c r="G32" s="14"/>
      <c r="H32" s="15"/>
      <c r="I32" s="15"/>
      <c r="J32" s="16">
        <f t="shared" si="0"/>
        <v>0</v>
      </c>
      <c r="K32" s="16">
        <f t="shared" si="1"/>
        <v>0</v>
      </c>
      <c r="L32" s="17">
        <f t="shared" si="2"/>
        <v>0</v>
      </c>
      <c r="M32" s="15">
        <f t="shared" si="3"/>
        <v>0</v>
      </c>
      <c r="N32" s="15">
        <f t="shared" si="3"/>
        <v>0</v>
      </c>
      <c r="O32" s="16"/>
      <c r="P32" s="16"/>
      <c r="Q32" s="15"/>
      <c r="R32" s="15"/>
      <c r="S32" s="15"/>
      <c r="T32" s="18"/>
    </row>
    <row r="33" spans="1:20" ht="24">
      <c r="A33" s="74"/>
      <c r="B33" s="75"/>
      <c r="C33" s="76"/>
      <c r="D33" s="23" t="s">
        <v>51</v>
      </c>
      <c r="E33" s="13"/>
      <c r="F33" s="14"/>
      <c r="G33" s="14"/>
      <c r="H33" s="15"/>
      <c r="I33" s="15"/>
      <c r="J33" s="16">
        <f t="shared" si="0"/>
        <v>0</v>
      </c>
      <c r="K33" s="16">
        <f t="shared" si="1"/>
        <v>0</v>
      </c>
      <c r="L33" s="17">
        <f t="shared" si="2"/>
        <v>0</v>
      </c>
      <c r="M33" s="15">
        <f t="shared" si="3"/>
        <v>0</v>
      </c>
      <c r="N33" s="15">
        <f t="shared" si="3"/>
        <v>0</v>
      </c>
      <c r="O33" s="16"/>
      <c r="P33" s="16"/>
      <c r="Q33" s="15"/>
      <c r="R33" s="15"/>
      <c r="S33" s="15"/>
      <c r="T33" s="18"/>
    </row>
    <row r="34" spans="1:20" ht="30.75" customHeight="1">
      <c r="A34" s="74"/>
      <c r="B34" s="75"/>
      <c r="C34" s="76"/>
      <c r="D34" s="23" t="s">
        <v>52</v>
      </c>
      <c r="E34" s="13"/>
      <c r="F34" s="14"/>
      <c r="G34" s="14"/>
      <c r="H34" s="15"/>
      <c r="I34" s="15"/>
      <c r="J34" s="16">
        <f t="shared" si="0"/>
        <v>0</v>
      </c>
      <c r="K34" s="16">
        <f t="shared" si="1"/>
        <v>0</v>
      </c>
      <c r="L34" s="17">
        <f t="shared" si="2"/>
        <v>0</v>
      </c>
      <c r="M34" s="15">
        <f t="shared" si="3"/>
        <v>0</v>
      </c>
      <c r="N34" s="15">
        <f t="shared" si="3"/>
        <v>0</v>
      </c>
      <c r="O34" s="16"/>
      <c r="P34" s="16"/>
      <c r="Q34" s="15"/>
      <c r="R34" s="15"/>
      <c r="S34" s="15"/>
      <c r="T34" s="18"/>
    </row>
    <row r="35" spans="1:20" ht="24" customHeight="1">
      <c r="A35" s="74"/>
      <c r="B35" s="75"/>
      <c r="C35" s="76"/>
      <c r="D35" s="23" t="s">
        <v>53</v>
      </c>
      <c r="E35" s="13"/>
      <c r="F35" s="14"/>
      <c r="G35" s="14"/>
      <c r="H35" s="15"/>
      <c r="I35" s="15"/>
      <c r="J35" s="16">
        <f t="shared" si="0"/>
        <v>0</v>
      </c>
      <c r="K35" s="16">
        <f t="shared" si="1"/>
        <v>0</v>
      </c>
      <c r="L35" s="17">
        <f t="shared" si="2"/>
        <v>0</v>
      </c>
      <c r="M35" s="15">
        <f t="shared" si="3"/>
        <v>0</v>
      </c>
      <c r="N35" s="15">
        <f t="shared" si="3"/>
        <v>0</v>
      </c>
      <c r="O35" s="16"/>
      <c r="P35" s="16"/>
      <c r="Q35" s="15"/>
      <c r="R35" s="15"/>
      <c r="S35" s="15"/>
      <c r="T35" s="18"/>
    </row>
    <row r="36" spans="1:20" ht="32.25" customHeight="1">
      <c r="A36" s="11"/>
      <c r="B36" s="75"/>
      <c r="C36" s="76"/>
      <c r="D36" s="23" t="s">
        <v>54</v>
      </c>
      <c r="E36" s="13"/>
      <c r="F36" s="14"/>
      <c r="G36" s="14"/>
      <c r="H36" s="24"/>
      <c r="I36" s="24"/>
      <c r="J36" s="16">
        <f t="shared" si="0"/>
        <v>0</v>
      </c>
      <c r="K36" s="16">
        <f t="shared" si="1"/>
        <v>0</v>
      </c>
      <c r="L36" s="17">
        <f t="shared" si="2"/>
        <v>0</v>
      </c>
      <c r="M36" s="15">
        <f t="shared" si="3"/>
        <v>0</v>
      </c>
      <c r="N36" s="15">
        <f t="shared" si="3"/>
        <v>0</v>
      </c>
      <c r="O36" s="16"/>
      <c r="P36" s="16"/>
      <c r="Q36" s="15"/>
      <c r="R36" s="15"/>
      <c r="S36" s="15"/>
      <c r="T36" s="18"/>
    </row>
    <row r="37" spans="1:21" ht="36">
      <c r="A37" s="11"/>
      <c r="B37" s="75"/>
      <c r="C37" s="75"/>
      <c r="D37" s="19" t="s">
        <v>55</v>
      </c>
      <c r="E37" s="20">
        <f aca="true" t="shared" si="13" ref="E37:G38">SUM(E31,E33,E35)</f>
        <v>0</v>
      </c>
      <c r="F37" s="20">
        <f t="shared" si="13"/>
        <v>0</v>
      </c>
      <c r="G37" s="20">
        <f t="shared" si="13"/>
        <v>0</v>
      </c>
      <c r="H37" s="21"/>
      <c r="I37" s="21"/>
      <c r="J37" s="20">
        <f aca="true" t="shared" si="14" ref="J37:S37">SUM(J31,J33,J35)</f>
        <v>0</v>
      </c>
      <c r="K37" s="20">
        <f t="shared" si="14"/>
        <v>0</v>
      </c>
      <c r="L37" s="20">
        <f t="shared" si="14"/>
        <v>0</v>
      </c>
      <c r="M37" s="20">
        <f t="shared" si="14"/>
        <v>0</v>
      </c>
      <c r="N37" s="20">
        <f t="shared" si="14"/>
        <v>0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R37" s="20">
        <f t="shared" si="14"/>
        <v>0</v>
      </c>
      <c r="S37" s="20">
        <f t="shared" si="14"/>
        <v>0</v>
      </c>
      <c r="T37" s="22"/>
      <c r="U37" s="22"/>
    </row>
    <row r="38" spans="1:21" ht="36">
      <c r="A38" s="11"/>
      <c r="B38" s="75"/>
      <c r="C38" s="75"/>
      <c r="D38" s="19" t="s">
        <v>56</v>
      </c>
      <c r="E38" s="20">
        <f t="shared" si="13"/>
        <v>0</v>
      </c>
      <c r="F38" s="20">
        <f t="shared" si="13"/>
        <v>0</v>
      </c>
      <c r="G38" s="20">
        <f t="shared" si="13"/>
        <v>0</v>
      </c>
      <c r="H38" s="21"/>
      <c r="I38" s="21"/>
      <c r="J38" s="20">
        <f aca="true" t="shared" si="15" ref="J38:S38">SUM(J32,J34,J36)</f>
        <v>0</v>
      </c>
      <c r="K38" s="20">
        <f t="shared" si="15"/>
        <v>0</v>
      </c>
      <c r="L38" s="20">
        <f t="shared" si="15"/>
        <v>0</v>
      </c>
      <c r="M38" s="20">
        <f t="shared" si="15"/>
        <v>0</v>
      </c>
      <c r="N38" s="20">
        <f t="shared" si="15"/>
        <v>0</v>
      </c>
      <c r="O38" s="20">
        <f t="shared" si="15"/>
        <v>0</v>
      </c>
      <c r="P38" s="20">
        <f t="shared" si="15"/>
        <v>0</v>
      </c>
      <c r="Q38" s="20">
        <f t="shared" si="15"/>
        <v>0</v>
      </c>
      <c r="R38" s="20">
        <f t="shared" si="15"/>
        <v>0</v>
      </c>
      <c r="S38" s="20">
        <f t="shared" si="15"/>
        <v>0</v>
      </c>
      <c r="T38" s="22"/>
      <c r="U38" s="22"/>
    </row>
    <row r="39" spans="1:20" ht="27" customHeight="1">
      <c r="A39" s="25"/>
      <c r="B39" s="25"/>
      <c r="C39" s="25"/>
      <c r="D39" s="26" t="s">
        <v>57</v>
      </c>
      <c r="E39" s="27">
        <f>SUM(E13+E21+E29+E37)</f>
        <v>0</v>
      </c>
      <c r="F39" s="28">
        <f>SUM(F7:F36)</f>
        <v>0</v>
      </c>
      <c r="G39" s="28">
        <f>SUM(G7:G36)</f>
        <v>0</v>
      </c>
      <c r="H39" s="29"/>
      <c r="I39" s="29"/>
      <c r="J39" s="28">
        <f>SUM(J7:J36)</f>
        <v>0</v>
      </c>
      <c r="K39" s="28">
        <f aca="true" t="shared" si="16" ref="J39:S40">SUM(K7:K36)</f>
        <v>0</v>
      </c>
      <c r="L39" s="28">
        <f t="shared" si="16"/>
        <v>0</v>
      </c>
      <c r="M39" s="28">
        <f t="shared" si="16"/>
        <v>0</v>
      </c>
      <c r="N39" s="28">
        <f t="shared" si="16"/>
        <v>0</v>
      </c>
      <c r="O39" s="28">
        <f t="shared" si="16"/>
        <v>0</v>
      </c>
      <c r="P39" s="28">
        <f t="shared" si="16"/>
        <v>0</v>
      </c>
      <c r="Q39" s="28">
        <f t="shared" si="16"/>
        <v>0</v>
      </c>
      <c r="R39" s="28">
        <f t="shared" si="16"/>
        <v>0</v>
      </c>
      <c r="S39" s="28">
        <f t="shared" si="16"/>
        <v>0</v>
      </c>
      <c r="T39" s="30"/>
    </row>
    <row r="40" spans="1:20" ht="27" customHeight="1">
      <c r="A40" s="25"/>
      <c r="B40" s="25"/>
      <c r="C40" s="25"/>
      <c r="D40" s="26" t="s">
        <v>58</v>
      </c>
      <c r="E40" s="27">
        <f>SUM(E14+E22+E30+E38)</f>
        <v>0</v>
      </c>
      <c r="F40" s="28">
        <f>SUM(F8:F37)</f>
        <v>0</v>
      </c>
      <c r="G40" s="28">
        <f>SUM(G8:G37)</f>
        <v>0</v>
      </c>
      <c r="H40" s="29"/>
      <c r="I40" s="29"/>
      <c r="J40" s="28">
        <f t="shared" si="16"/>
        <v>0</v>
      </c>
      <c r="K40" s="28">
        <f t="shared" si="16"/>
        <v>0</v>
      </c>
      <c r="L40" s="28">
        <f t="shared" si="16"/>
        <v>0</v>
      </c>
      <c r="M40" s="28">
        <f t="shared" si="16"/>
        <v>0</v>
      </c>
      <c r="N40" s="28">
        <f t="shared" si="16"/>
        <v>0</v>
      </c>
      <c r="O40" s="28">
        <f t="shared" si="16"/>
        <v>0</v>
      </c>
      <c r="P40" s="28">
        <f t="shared" si="16"/>
        <v>0</v>
      </c>
      <c r="Q40" s="28">
        <f t="shared" si="16"/>
        <v>0</v>
      </c>
      <c r="R40" s="28">
        <f t="shared" si="16"/>
        <v>0</v>
      </c>
      <c r="S40" s="28">
        <f t="shared" si="16"/>
        <v>0</v>
      </c>
      <c r="T40" s="30"/>
    </row>
    <row r="41" spans="1:20" ht="12.75" customHeight="1">
      <c r="A41" s="74">
        <v>2</v>
      </c>
      <c r="B41" s="75" t="s">
        <v>59</v>
      </c>
      <c r="C41" s="77" t="s">
        <v>60</v>
      </c>
      <c r="D41" s="31" t="s">
        <v>61</v>
      </c>
      <c r="E41" s="32"/>
      <c r="F41" s="14"/>
      <c r="G41" s="14"/>
      <c r="H41" s="24"/>
      <c r="I41" s="24"/>
      <c r="J41" s="16">
        <f>(E41*F41)</f>
        <v>0</v>
      </c>
      <c r="K41" s="16">
        <f>(F41*H41)</f>
        <v>0</v>
      </c>
      <c r="L41" s="17">
        <f t="shared" si="2"/>
        <v>0</v>
      </c>
      <c r="M41" s="15">
        <f aca="true" t="shared" si="17" ref="M41:N43">SUM(J41-O41)</f>
        <v>0</v>
      </c>
      <c r="N41" s="15">
        <f t="shared" si="17"/>
        <v>0</v>
      </c>
      <c r="O41" s="16"/>
      <c r="P41" s="16"/>
      <c r="Q41" s="15"/>
      <c r="R41" s="15"/>
      <c r="S41" s="15"/>
      <c r="T41" s="18"/>
    </row>
    <row r="42" spans="1:20" ht="12.75" customHeight="1">
      <c r="A42" s="74"/>
      <c r="B42" s="75"/>
      <c r="C42" s="77"/>
      <c r="D42" s="31" t="s">
        <v>62</v>
      </c>
      <c r="E42" s="33"/>
      <c r="F42" s="14"/>
      <c r="G42" s="14"/>
      <c r="H42" s="24"/>
      <c r="I42" s="24"/>
      <c r="J42" s="16">
        <f>(E42*F42)</f>
        <v>0</v>
      </c>
      <c r="K42" s="16">
        <f>(F42*H42)</f>
        <v>0</v>
      </c>
      <c r="L42" s="17">
        <f t="shared" si="2"/>
        <v>0</v>
      </c>
      <c r="M42" s="15">
        <f t="shared" si="17"/>
        <v>0</v>
      </c>
      <c r="N42" s="15">
        <f t="shared" si="17"/>
        <v>0</v>
      </c>
      <c r="O42" s="16"/>
      <c r="P42" s="16"/>
      <c r="Q42" s="15"/>
      <c r="R42" s="15"/>
      <c r="S42" s="15"/>
      <c r="T42" s="18"/>
    </row>
    <row r="43" spans="1:20" ht="12.75" customHeight="1">
      <c r="A43" s="74"/>
      <c r="B43" s="75"/>
      <c r="C43" s="77"/>
      <c r="D43" s="31" t="s">
        <v>63</v>
      </c>
      <c r="E43" s="33"/>
      <c r="F43" s="14"/>
      <c r="G43" s="14"/>
      <c r="H43" s="24"/>
      <c r="I43" s="24"/>
      <c r="J43" s="16">
        <f>(E43*F43)</f>
        <v>0</v>
      </c>
      <c r="K43" s="16">
        <f>(F43*H43)</f>
        <v>0</v>
      </c>
      <c r="L43" s="17">
        <f t="shared" si="2"/>
        <v>0</v>
      </c>
      <c r="M43" s="15">
        <f t="shared" si="17"/>
        <v>0</v>
      </c>
      <c r="N43" s="15">
        <f t="shared" si="17"/>
        <v>0</v>
      </c>
      <c r="O43" s="16"/>
      <c r="P43" s="16"/>
      <c r="Q43" s="15"/>
      <c r="R43" s="15"/>
      <c r="S43" s="15"/>
      <c r="T43" s="18"/>
    </row>
    <row r="44" spans="1:20" ht="12.75" customHeight="1">
      <c r="A44" s="74"/>
      <c r="B44" s="75"/>
      <c r="C44" s="77"/>
      <c r="D44" s="19" t="s">
        <v>64</v>
      </c>
      <c r="E44" s="20">
        <f>SUM(E41,E42,E43)</f>
        <v>0</v>
      </c>
      <c r="F44" s="20">
        <f>SUM(F41,F42,F43)</f>
        <v>0</v>
      </c>
      <c r="G44" s="20">
        <f>SUM(G41,G42,G43)</f>
        <v>0</v>
      </c>
      <c r="H44" s="21"/>
      <c r="I44" s="21"/>
      <c r="J44" s="20">
        <f aca="true" t="shared" si="18" ref="J44:S44">SUM(J41,J42,J43)</f>
        <v>0</v>
      </c>
      <c r="K44" s="20">
        <f t="shared" si="18"/>
        <v>0</v>
      </c>
      <c r="L44" s="20">
        <f t="shared" si="18"/>
        <v>0</v>
      </c>
      <c r="M44" s="20">
        <f t="shared" si="18"/>
        <v>0</v>
      </c>
      <c r="N44" s="20">
        <f t="shared" si="18"/>
        <v>0</v>
      </c>
      <c r="O44" s="20">
        <f t="shared" si="18"/>
        <v>0</v>
      </c>
      <c r="P44" s="20">
        <f t="shared" si="18"/>
        <v>0</v>
      </c>
      <c r="Q44" s="20">
        <f t="shared" si="18"/>
        <v>0</v>
      </c>
      <c r="R44" s="20">
        <f t="shared" si="18"/>
        <v>0</v>
      </c>
      <c r="S44" s="20">
        <f t="shared" si="18"/>
        <v>0</v>
      </c>
      <c r="T44" s="22"/>
    </row>
    <row r="45" spans="1:20" ht="12.75" customHeight="1">
      <c r="A45" s="74"/>
      <c r="B45" s="75"/>
      <c r="C45" s="77"/>
      <c r="D45" s="31" t="s">
        <v>65</v>
      </c>
      <c r="E45" s="32"/>
      <c r="F45" s="14"/>
      <c r="G45" s="14"/>
      <c r="H45" s="24"/>
      <c r="I45" s="24"/>
      <c r="J45" s="16">
        <f>(E45*F45)</f>
        <v>0</v>
      </c>
      <c r="K45" s="16">
        <f>(F45*H45)</f>
        <v>0</v>
      </c>
      <c r="L45" s="17">
        <f>SUM(J45,K45)</f>
        <v>0</v>
      </c>
      <c r="M45" s="15">
        <f aca="true" t="shared" si="19" ref="M45:N47">SUM(J45-O45)</f>
        <v>0</v>
      </c>
      <c r="N45" s="15">
        <f t="shared" si="19"/>
        <v>0</v>
      </c>
      <c r="O45" s="16"/>
      <c r="P45" s="16"/>
      <c r="Q45" s="15"/>
      <c r="R45" s="15"/>
      <c r="S45" s="15"/>
      <c r="T45" s="18"/>
    </row>
    <row r="46" spans="1:20" ht="12.75" customHeight="1">
      <c r="A46" s="74"/>
      <c r="B46" s="75"/>
      <c r="C46" s="77"/>
      <c r="D46" s="31" t="s">
        <v>66</v>
      </c>
      <c r="E46" s="32"/>
      <c r="F46" s="14"/>
      <c r="G46" s="14"/>
      <c r="H46" s="24"/>
      <c r="I46" s="24"/>
      <c r="J46" s="16">
        <f>(E46*F46)</f>
        <v>0</v>
      </c>
      <c r="K46" s="16">
        <f>(F46*H46)</f>
        <v>0</v>
      </c>
      <c r="L46" s="17">
        <f>SUM(J46,K46)</f>
        <v>0</v>
      </c>
      <c r="M46" s="15">
        <f t="shared" si="19"/>
        <v>0</v>
      </c>
      <c r="N46" s="15">
        <f t="shared" si="19"/>
        <v>0</v>
      </c>
      <c r="O46" s="16"/>
      <c r="P46" s="16"/>
      <c r="Q46" s="15"/>
      <c r="R46" s="15"/>
      <c r="S46" s="15"/>
      <c r="T46" s="18"/>
    </row>
    <row r="47" spans="1:20" ht="12.75" customHeight="1">
      <c r="A47" s="74"/>
      <c r="B47" s="75"/>
      <c r="C47" s="77"/>
      <c r="D47" s="31" t="s">
        <v>67</v>
      </c>
      <c r="E47" s="32"/>
      <c r="F47" s="14"/>
      <c r="G47" s="14"/>
      <c r="H47" s="24"/>
      <c r="I47" s="24"/>
      <c r="J47" s="16">
        <f>(E47*F47)</f>
        <v>0</v>
      </c>
      <c r="K47" s="16">
        <f>(F47*H47)</f>
        <v>0</v>
      </c>
      <c r="L47" s="17">
        <f>SUM(J47,K47)</f>
        <v>0</v>
      </c>
      <c r="M47" s="15">
        <f t="shared" si="19"/>
        <v>0</v>
      </c>
      <c r="N47" s="15">
        <f t="shared" si="19"/>
        <v>0</v>
      </c>
      <c r="O47" s="16"/>
      <c r="P47" s="16"/>
      <c r="Q47" s="15"/>
      <c r="R47" s="15"/>
      <c r="S47" s="15"/>
      <c r="T47" s="18"/>
    </row>
    <row r="48" spans="1:20" ht="12.75" customHeight="1">
      <c r="A48" s="74"/>
      <c r="B48" s="75"/>
      <c r="C48" s="77"/>
      <c r="D48" s="19" t="s">
        <v>68</v>
      </c>
      <c r="E48" s="20">
        <f>SUM(E45,E46,E47)</f>
        <v>0</v>
      </c>
      <c r="F48" s="20">
        <f>SUM(F45,F46,F47)</f>
        <v>0</v>
      </c>
      <c r="G48" s="20">
        <f>SUM(G45,G46,G47)</f>
        <v>0</v>
      </c>
      <c r="H48" s="21"/>
      <c r="I48" s="21"/>
      <c r="J48" s="20">
        <f aca="true" t="shared" si="20" ref="J48:S48">SUM(J45,J46,J47)</f>
        <v>0</v>
      </c>
      <c r="K48" s="20">
        <f t="shared" si="20"/>
        <v>0</v>
      </c>
      <c r="L48" s="20">
        <f t="shared" si="20"/>
        <v>0</v>
      </c>
      <c r="M48" s="20">
        <f t="shared" si="20"/>
        <v>0</v>
      </c>
      <c r="N48" s="20">
        <f t="shared" si="20"/>
        <v>0</v>
      </c>
      <c r="O48" s="20">
        <f t="shared" si="20"/>
        <v>0</v>
      </c>
      <c r="P48" s="20">
        <f t="shared" si="20"/>
        <v>0</v>
      </c>
      <c r="Q48" s="20">
        <f t="shared" si="20"/>
        <v>0</v>
      </c>
      <c r="R48" s="20">
        <f t="shared" si="20"/>
        <v>0</v>
      </c>
      <c r="S48" s="20">
        <f t="shared" si="20"/>
        <v>0</v>
      </c>
      <c r="T48" s="22"/>
    </row>
    <row r="49" spans="1:20" ht="12.75" customHeight="1">
      <c r="A49" s="74"/>
      <c r="B49" s="75"/>
      <c r="C49" s="77"/>
      <c r="D49" s="31" t="s">
        <v>69</v>
      </c>
      <c r="E49" s="32"/>
      <c r="F49" s="14"/>
      <c r="G49" s="14"/>
      <c r="H49" s="24"/>
      <c r="I49" s="24"/>
      <c r="J49" s="16">
        <f>(E49*F49)</f>
        <v>0</v>
      </c>
      <c r="K49" s="16">
        <f>(F49*H49)</f>
        <v>0</v>
      </c>
      <c r="L49" s="17">
        <f>SUM(J49,K49)</f>
        <v>0</v>
      </c>
      <c r="M49" s="15">
        <f aca="true" t="shared" si="21" ref="M49:N51">SUM(J49-O49)</f>
        <v>0</v>
      </c>
      <c r="N49" s="15">
        <f t="shared" si="21"/>
        <v>0</v>
      </c>
      <c r="O49" s="16"/>
      <c r="P49" s="16"/>
      <c r="Q49" s="15"/>
      <c r="R49" s="15"/>
      <c r="S49" s="15"/>
      <c r="T49" s="18"/>
    </row>
    <row r="50" spans="1:20" ht="12.75" customHeight="1">
      <c r="A50" s="74"/>
      <c r="B50" s="75"/>
      <c r="C50" s="77"/>
      <c r="D50" s="31" t="s">
        <v>70</v>
      </c>
      <c r="E50" s="32"/>
      <c r="F50" s="14"/>
      <c r="G50" s="14"/>
      <c r="H50" s="24"/>
      <c r="I50" s="24"/>
      <c r="J50" s="16">
        <f>(E50*F50)</f>
        <v>0</v>
      </c>
      <c r="K50" s="16">
        <f>(F50*H50)</f>
        <v>0</v>
      </c>
      <c r="L50" s="17">
        <f>SUM(J50,K50)</f>
        <v>0</v>
      </c>
      <c r="M50" s="15">
        <f t="shared" si="21"/>
        <v>0</v>
      </c>
      <c r="N50" s="15">
        <f t="shared" si="21"/>
        <v>0</v>
      </c>
      <c r="O50" s="16"/>
      <c r="P50" s="16"/>
      <c r="Q50" s="15"/>
      <c r="R50" s="15"/>
      <c r="S50" s="15"/>
      <c r="T50" s="18"/>
    </row>
    <row r="51" spans="1:20" ht="13.5" customHeight="1">
      <c r="A51" s="74"/>
      <c r="B51" s="75"/>
      <c r="C51" s="77"/>
      <c r="D51" s="31" t="s">
        <v>71</v>
      </c>
      <c r="E51" s="33"/>
      <c r="F51" s="14"/>
      <c r="G51" s="14"/>
      <c r="H51" s="24"/>
      <c r="I51" s="24"/>
      <c r="J51" s="16">
        <f>(E51*F51)</f>
        <v>0</v>
      </c>
      <c r="K51" s="16">
        <f>(F51*H51)</f>
        <v>0</v>
      </c>
      <c r="L51" s="17">
        <f>SUM(J51,K51)</f>
        <v>0</v>
      </c>
      <c r="M51" s="15">
        <f t="shared" si="21"/>
        <v>0</v>
      </c>
      <c r="N51" s="15">
        <f t="shared" si="21"/>
        <v>0</v>
      </c>
      <c r="O51" s="16"/>
      <c r="P51" s="16"/>
      <c r="Q51" s="15"/>
      <c r="R51" s="15"/>
      <c r="S51" s="15"/>
      <c r="T51" s="18"/>
    </row>
    <row r="52" spans="1:20" ht="13.5" customHeight="1">
      <c r="A52" s="74"/>
      <c r="B52" s="75"/>
      <c r="C52" s="77"/>
      <c r="D52" s="19" t="s">
        <v>72</v>
      </c>
      <c r="E52" s="20">
        <f>SUM(E49,E50,E51)</f>
        <v>0</v>
      </c>
      <c r="F52" s="20">
        <f>SUM(F49,F50,F51)</f>
        <v>0</v>
      </c>
      <c r="G52" s="20">
        <f>SUM(G49,G50,G51)</f>
        <v>0</v>
      </c>
      <c r="H52" s="21"/>
      <c r="I52" s="21"/>
      <c r="J52" s="20">
        <f aca="true" t="shared" si="22" ref="J52:S52">SUM(J49,J50,J51)</f>
        <v>0</v>
      </c>
      <c r="K52" s="20">
        <f t="shared" si="22"/>
        <v>0</v>
      </c>
      <c r="L52" s="20">
        <f t="shared" si="22"/>
        <v>0</v>
      </c>
      <c r="M52" s="20">
        <f t="shared" si="22"/>
        <v>0</v>
      </c>
      <c r="N52" s="20">
        <f t="shared" si="22"/>
        <v>0</v>
      </c>
      <c r="O52" s="20">
        <f t="shared" si="22"/>
        <v>0</v>
      </c>
      <c r="P52" s="20">
        <f t="shared" si="22"/>
        <v>0</v>
      </c>
      <c r="Q52" s="20">
        <f t="shared" si="22"/>
        <v>0</v>
      </c>
      <c r="R52" s="20">
        <f t="shared" si="22"/>
        <v>0</v>
      </c>
      <c r="S52" s="20">
        <f t="shared" si="22"/>
        <v>0</v>
      </c>
      <c r="T52" s="22"/>
    </row>
    <row r="53" spans="1:20" ht="12.75">
      <c r="A53" s="74"/>
      <c r="B53" s="75"/>
      <c r="C53" s="77"/>
      <c r="D53" s="31" t="s">
        <v>73</v>
      </c>
      <c r="E53" s="32"/>
      <c r="F53" s="14"/>
      <c r="G53" s="14"/>
      <c r="H53" s="24"/>
      <c r="I53" s="24"/>
      <c r="J53" s="16">
        <f>(E53*F53)</f>
        <v>0</v>
      </c>
      <c r="K53" s="16">
        <f>(F53*H53)</f>
        <v>0</v>
      </c>
      <c r="L53" s="17">
        <f>SUM(J53,K53)</f>
        <v>0</v>
      </c>
      <c r="M53" s="15">
        <f aca="true" t="shared" si="23" ref="M53:N55">SUM(J53-O53)</f>
        <v>0</v>
      </c>
      <c r="N53" s="15">
        <f t="shared" si="23"/>
        <v>0</v>
      </c>
      <c r="O53" s="16"/>
      <c r="P53" s="16"/>
      <c r="Q53" s="15"/>
      <c r="R53" s="15"/>
      <c r="S53" s="15"/>
      <c r="T53" s="18"/>
    </row>
    <row r="54" spans="1:20" ht="12.75">
      <c r="A54" s="74"/>
      <c r="B54" s="75"/>
      <c r="C54" s="77"/>
      <c r="D54" s="31" t="s">
        <v>74</v>
      </c>
      <c r="E54" s="32"/>
      <c r="F54" s="14"/>
      <c r="G54" s="14"/>
      <c r="H54" s="24"/>
      <c r="I54" s="24"/>
      <c r="J54" s="16">
        <f>(E54*F54)</f>
        <v>0</v>
      </c>
      <c r="K54" s="16">
        <f>(F54*H54)</f>
        <v>0</v>
      </c>
      <c r="L54" s="17">
        <f>SUM(J54,K54)</f>
        <v>0</v>
      </c>
      <c r="M54" s="15">
        <f t="shared" si="23"/>
        <v>0</v>
      </c>
      <c r="N54" s="15">
        <f t="shared" si="23"/>
        <v>0</v>
      </c>
      <c r="O54" s="16"/>
      <c r="P54" s="16"/>
      <c r="Q54" s="15"/>
      <c r="R54" s="15"/>
      <c r="S54" s="15"/>
      <c r="T54" s="18"/>
    </row>
    <row r="55" spans="1:20" ht="12.75">
      <c r="A55" s="74"/>
      <c r="B55" s="75"/>
      <c r="C55" s="77"/>
      <c r="D55" s="31" t="s">
        <v>75</v>
      </c>
      <c r="E55" s="33"/>
      <c r="F55" s="14"/>
      <c r="G55" s="14"/>
      <c r="H55" s="24"/>
      <c r="I55" s="24"/>
      <c r="J55" s="16">
        <f>(E55*F55)</f>
        <v>0</v>
      </c>
      <c r="K55" s="16">
        <f>(F55*H55)</f>
        <v>0</v>
      </c>
      <c r="L55" s="17">
        <f>SUM(J55,K55)</f>
        <v>0</v>
      </c>
      <c r="M55" s="15">
        <f t="shared" si="23"/>
        <v>0</v>
      </c>
      <c r="N55" s="15">
        <f t="shared" si="23"/>
        <v>0</v>
      </c>
      <c r="O55" s="16"/>
      <c r="P55" s="16"/>
      <c r="Q55" s="15"/>
      <c r="R55" s="15"/>
      <c r="S55" s="15"/>
      <c r="T55" s="18"/>
    </row>
    <row r="56" spans="1:20" ht="24">
      <c r="A56" s="34"/>
      <c r="B56" s="34"/>
      <c r="C56" s="34"/>
      <c r="D56" s="19" t="s">
        <v>76</v>
      </c>
      <c r="E56" s="20">
        <f>SUM(E53,E54,E55)</f>
        <v>0</v>
      </c>
      <c r="F56" s="20">
        <f>SUM(F53,F54,F55)</f>
        <v>0</v>
      </c>
      <c r="G56" s="20">
        <f>SUM(G53,G54,G55)</f>
        <v>0</v>
      </c>
      <c r="H56" s="21"/>
      <c r="I56" s="21"/>
      <c r="J56" s="20">
        <f aca="true" t="shared" si="24" ref="J56:S56">SUM(J53,J54,J55)</f>
        <v>0</v>
      </c>
      <c r="K56" s="20">
        <f t="shared" si="24"/>
        <v>0</v>
      </c>
      <c r="L56" s="20">
        <f t="shared" si="24"/>
        <v>0</v>
      </c>
      <c r="M56" s="20">
        <f t="shared" si="24"/>
        <v>0</v>
      </c>
      <c r="N56" s="20">
        <f t="shared" si="24"/>
        <v>0</v>
      </c>
      <c r="O56" s="20">
        <f t="shared" si="24"/>
        <v>0</v>
      </c>
      <c r="P56" s="20">
        <f t="shared" si="24"/>
        <v>0</v>
      </c>
      <c r="Q56" s="20">
        <f t="shared" si="24"/>
        <v>0</v>
      </c>
      <c r="R56" s="20">
        <f t="shared" si="24"/>
        <v>0</v>
      </c>
      <c r="S56" s="20">
        <f t="shared" si="24"/>
        <v>0</v>
      </c>
      <c r="T56" s="22"/>
    </row>
    <row r="57" spans="1:20" s="37" customFormat="1" ht="12.75">
      <c r="A57" s="29"/>
      <c r="B57" s="29"/>
      <c r="C57" s="35"/>
      <c r="D57" s="36" t="s">
        <v>77</v>
      </c>
      <c r="E57" s="27">
        <f>SUM(E44+E48+E52+E56)</f>
        <v>0</v>
      </c>
      <c r="F57" s="27">
        <f>SUM(F44+F48+F52+F56)</f>
        <v>0</v>
      </c>
      <c r="G57" s="27">
        <f>SUM(G44+G48+G52+G56)</f>
        <v>0</v>
      </c>
      <c r="H57" s="29"/>
      <c r="I57" s="29"/>
      <c r="J57" s="27">
        <f aca="true" t="shared" si="25" ref="J57:S57">SUM(J44+J48+J52+J56)</f>
        <v>0</v>
      </c>
      <c r="K57" s="27">
        <f t="shared" si="25"/>
        <v>0</v>
      </c>
      <c r="L57" s="27">
        <f t="shared" si="25"/>
        <v>0</v>
      </c>
      <c r="M57" s="27">
        <f t="shared" si="25"/>
        <v>0</v>
      </c>
      <c r="N57" s="27">
        <f t="shared" si="25"/>
        <v>0</v>
      </c>
      <c r="O57" s="27">
        <f t="shared" si="25"/>
        <v>0</v>
      </c>
      <c r="P57" s="27">
        <f t="shared" si="25"/>
        <v>0</v>
      </c>
      <c r="Q57" s="27">
        <f t="shared" si="25"/>
        <v>0</v>
      </c>
      <c r="R57" s="27">
        <f t="shared" si="25"/>
        <v>0</v>
      </c>
      <c r="S57" s="27">
        <f t="shared" si="25"/>
        <v>0</v>
      </c>
      <c r="T57" s="30"/>
    </row>
    <row r="58" spans="1:20" ht="12.75" customHeight="1">
      <c r="A58" s="74">
        <v>3</v>
      </c>
      <c r="B58" s="75" t="s">
        <v>78</v>
      </c>
      <c r="C58" s="77" t="s">
        <v>79</v>
      </c>
      <c r="D58" s="31" t="s">
        <v>61</v>
      </c>
      <c r="E58" s="32"/>
      <c r="F58" s="14"/>
      <c r="G58" s="14"/>
      <c r="H58" s="24"/>
      <c r="I58" s="24"/>
      <c r="J58" s="16">
        <f>(E58*F58)</f>
        <v>0</v>
      </c>
      <c r="K58" s="16">
        <f>(F58*H58)</f>
        <v>0</v>
      </c>
      <c r="L58" s="17">
        <f>SUM(J58,K58)</f>
        <v>0</v>
      </c>
      <c r="M58" s="15">
        <f aca="true" t="shared" si="26" ref="M58:N60">SUM(J58-O58)</f>
        <v>0</v>
      </c>
      <c r="N58" s="15">
        <f t="shared" si="26"/>
        <v>0</v>
      </c>
      <c r="O58" s="16"/>
      <c r="P58" s="16"/>
      <c r="Q58" s="15"/>
      <c r="R58" s="15"/>
      <c r="S58" s="15"/>
      <c r="T58" s="18"/>
    </row>
    <row r="59" spans="1:20" ht="12.75">
      <c r="A59" s="74"/>
      <c r="B59" s="75"/>
      <c r="C59" s="77"/>
      <c r="D59" s="31" t="s">
        <v>62</v>
      </c>
      <c r="E59" s="33"/>
      <c r="F59" s="14"/>
      <c r="G59" s="14"/>
      <c r="H59" s="24"/>
      <c r="I59" s="24"/>
      <c r="J59" s="16">
        <f>(E59*F59)</f>
        <v>0</v>
      </c>
      <c r="K59" s="16">
        <f>(F59*H59)</f>
        <v>0</v>
      </c>
      <c r="L59" s="17">
        <f>SUM(J59,K59)</f>
        <v>0</v>
      </c>
      <c r="M59" s="15">
        <f t="shared" si="26"/>
        <v>0</v>
      </c>
      <c r="N59" s="15">
        <f t="shared" si="26"/>
        <v>0</v>
      </c>
      <c r="O59" s="16"/>
      <c r="P59" s="16"/>
      <c r="Q59" s="15"/>
      <c r="R59" s="15"/>
      <c r="S59" s="15"/>
      <c r="T59" s="18"/>
    </row>
    <row r="60" spans="1:20" ht="12.75">
      <c r="A60" s="74"/>
      <c r="B60" s="75"/>
      <c r="C60" s="77"/>
      <c r="D60" s="31" t="s">
        <v>63</v>
      </c>
      <c r="E60" s="33"/>
      <c r="F60" s="14"/>
      <c r="G60" s="14"/>
      <c r="H60" s="24"/>
      <c r="I60" s="24"/>
      <c r="J60" s="16">
        <f>(E60*F60)</f>
        <v>0</v>
      </c>
      <c r="K60" s="16">
        <f>(F60*H60)</f>
        <v>0</v>
      </c>
      <c r="L60" s="17">
        <f>SUM(J60,K60)</f>
        <v>0</v>
      </c>
      <c r="M60" s="15">
        <f t="shared" si="26"/>
        <v>0</v>
      </c>
      <c r="N60" s="15">
        <f t="shared" si="26"/>
        <v>0</v>
      </c>
      <c r="O60" s="16"/>
      <c r="P60" s="16"/>
      <c r="Q60" s="15"/>
      <c r="R60" s="15"/>
      <c r="S60" s="15"/>
      <c r="T60" s="18"/>
    </row>
    <row r="61" spans="1:20" ht="24">
      <c r="A61" s="74"/>
      <c r="B61" s="75"/>
      <c r="C61" s="77"/>
      <c r="D61" s="19" t="s">
        <v>64</v>
      </c>
      <c r="E61" s="20">
        <f>SUM(E58,E59,E60)</f>
        <v>0</v>
      </c>
      <c r="F61" s="20">
        <f>SUM(F58,F59,F60)</f>
        <v>0</v>
      </c>
      <c r="G61" s="20">
        <f>SUM(G58,G59,G60)</f>
        <v>0</v>
      </c>
      <c r="H61" s="21"/>
      <c r="I61" s="21"/>
      <c r="J61" s="20">
        <f aca="true" t="shared" si="27" ref="J61:S61">SUM(J58,J59,J60)</f>
        <v>0</v>
      </c>
      <c r="K61" s="20">
        <f t="shared" si="27"/>
        <v>0</v>
      </c>
      <c r="L61" s="20">
        <f t="shared" si="27"/>
        <v>0</v>
      </c>
      <c r="M61" s="20">
        <f t="shared" si="27"/>
        <v>0</v>
      </c>
      <c r="N61" s="20">
        <f t="shared" si="27"/>
        <v>0</v>
      </c>
      <c r="O61" s="20">
        <f t="shared" si="27"/>
        <v>0</v>
      </c>
      <c r="P61" s="20">
        <f t="shared" si="27"/>
        <v>0</v>
      </c>
      <c r="Q61" s="20">
        <f t="shared" si="27"/>
        <v>0</v>
      </c>
      <c r="R61" s="20">
        <f t="shared" si="27"/>
        <v>0</v>
      </c>
      <c r="S61" s="20">
        <f t="shared" si="27"/>
        <v>0</v>
      </c>
      <c r="T61" s="22"/>
    </row>
    <row r="62" spans="1:20" ht="12.75">
      <c r="A62" s="74"/>
      <c r="B62" s="75"/>
      <c r="C62" s="77"/>
      <c r="D62" s="31" t="s">
        <v>65</v>
      </c>
      <c r="E62" s="32"/>
      <c r="F62" s="14"/>
      <c r="G62" s="14"/>
      <c r="H62" s="24"/>
      <c r="I62" s="24"/>
      <c r="J62" s="16">
        <f>(E62*F62)</f>
        <v>0</v>
      </c>
      <c r="K62" s="16">
        <f>(F62*H62)</f>
        <v>0</v>
      </c>
      <c r="L62" s="17">
        <f>SUM(J62,K62)</f>
        <v>0</v>
      </c>
      <c r="M62" s="15">
        <f aca="true" t="shared" si="28" ref="M62:N64">SUM(J62-O62)</f>
        <v>0</v>
      </c>
      <c r="N62" s="15">
        <f t="shared" si="28"/>
        <v>0</v>
      </c>
      <c r="O62" s="16"/>
      <c r="P62" s="16"/>
      <c r="Q62" s="15"/>
      <c r="R62" s="15"/>
      <c r="S62" s="15"/>
      <c r="T62" s="18"/>
    </row>
    <row r="63" spans="1:20" ht="12.75">
      <c r="A63" s="74"/>
      <c r="B63" s="75"/>
      <c r="C63" s="77"/>
      <c r="D63" s="31" t="s">
        <v>66</v>
      </c>
      <c r="E63" s="32"/>
      <c r="F63" s="14"/>
      <c r="G63" s="14"/>
      <c r="H63" s="24"/>
      <c r="I63" s="24"/>
      <c r="J63" s="16">
        <f>(E63*F63)</f>
        <v>0</v>
      </c>
      <c r="K63" s="16">
        <f>(F63*H63)</f>
        <v>0</v>
      </c>
      <c r="L63" s="17">
        <f>SUM(J63,K63)</f>
        <v>0</v>
      </c>
      <c r="M63" s="15">
        <f t="shared" si="28"/>
        <v>0</v>
      </c>
      <c r="N63" s="15">
        <f t="shared" si="28"/>
        <v>0</v>
      </c>
      <c r="O63" s="16"/>
      <c r="P63" s="16"/>
      <c r="Q63" s="15"/>
      <c r="R63" s="15"/>
      <c r="S63" s="15"/>
      <c r="T63" s="18"/>
    </row>
    <row r="64" spans="1:20" ht="12.75">
      <c r="A64" s="74"/>
      <c r="B64" s="75"/>
      <c r="C64" s="77"/>
      <c r="D64" s="31" t="s">
        <v>67</v>
      </c>
      <c r="E64" s="32"/>
      <c r="F64" s="14"/>
      <c r="G64" s="14"/>
      <c r="H64" s="24"/>
      <c r="I64" s="24"/>
      <c r="J64" s="16">
        <f>(E64*F64)</f>
        <v>0</v>
      </c>
      <c r="K64" s="16">
        <f>(F64*H64)</f>
        <v>0</v>
      </c>
      <c r="L64" s="17">
        <f>SUM(J64,K64)</f>
        <v>0</v>
      </c>
      <c r="M64" s="15">
        <f t="shared" si="28"/>
        <v>0</v>
      </c>
      <c r="N64" s="15">
        <f t="shared" si="28"/>
        <v>0</v>
      </c>
      <c r="O64" s="16"/>
      <c r="P64" s="16"/>
      <c r="Q64" s="15"/>
      <c r="R64" s="15"/>
      <c r="S64" s="15"/>
      <c r="T64" s="18"/>
    </row>
    <row r="65" spans="1:20" ht="24">
      <c r="A65" s="74"/>
      <c r="B65" s="75"/>
      <c r="C65" s="77"/>
      <c r="D65" s="19" t="s">
        <v>68</v>
      </c>
      <c r="E65" s="20">
        <f>SUM(E62,E63,E64)</f>
        <v>0</v>
      </c>
      <c r="F65" s="20">
        <f>SUM(F62,F63,F64)</f>
        <v>0</v>
      </c>
      <c r="G65" s="20">
        <f>SUM(G62,G63,G64)</f>
        <v>0</v>
      </c>
      <c r="H65" s="21"/>
      <c r="I65" s="21"/>
      <c r="J65" s="20">
        <f aca="true" t="shared" si="29" ref="J65:S65">SUM(J62,J63,J64)</f>
        <v>0</v>
      </c>
      <c r="K65" s="20">
        <f t="shared" si="29"/>
        <v>0</v>
      </c>
      <c r="L65" s="20">
        <f t="shared" si="29"/>
        <v>0</v>
      </c>
      <c r="M65" s="20">
        <f t="shared" si="29"/>
        <v>0</v>
      </c>
      <c r="N65" s="20">
        <f t="shared" si="29"/>
        <v>0</v>
      </c>
      <c r="O65" s="20">
        <f t="shared" si="29"/>
        <v>0</v>
      </c>
      <c r="P65" s="20">
        <f t="shared" si="29"/>
        <v>0</v>
      </c>
      <c r="Q65" s="20">
        <f t="shared" si="29"/>
        <v>0</v>
      </c>
      <c r="R65" s="20">
        <f t="shared" si="29"/>
        <v>0</v>
      </c>
      <c r="S65" s="20">
        <f t="shared" si="29"/>
        <v>0</v>
      </c>
      <c r="T65" s="22"/>
    </row>
    <row r="66" spans="1:20" ht="12.75">
      <c r="A66" s="74"/>
      <c r="B66" s="75"/>
      <c r="C66" s="77"/>
      <c r="D66" s="31" t="s">
        <v>69</v>
      </c>
      <c r="E66" s="32"/>
      <c r="F66" s="14"/>
      <c r="G66" s="14"/>
      <c r="H66" s="24"/>
      <c r="I66" s="24"/>
      <c r="J66" s="16">
        <f>(E66*F66)</f>
        <v>0</v>
      </c>
      <c r="K66" s="16">
        <f>(F66*H66)</f>
        <v>0</v>
      </c>
      <c r="L66" s="17">
        <f>SUM(J66,K66)</f>
        <v>0</v>
      </c>
      <c r="M66" s="15">
        <f aca="true" t="shared" si="30" ref="M66:N68">SUM(J66-O66)</f>
        <v>0</v>
      </c>
      <c r="N66" s="15">
        <f t="shared" si="30"/>
        <v>0</v>
      </c>
      <c r="O66" s="16"/>
      <c r="P66" s="16"/>
      <c r="Q66" s="15"/>
      <c r="R66" s="15"/>
      <c r="S66" s="15"/>
      <c r="T66" s="18"/>
    </row>
    <row r="67" spans="1:20" ht="12.75">
      <c r="A67" s="74"/>
      <c r="B67" s="75"/>
      <c r="C67" s="77"/>
      <c r="D67" s="31" t="s">
        <v>70</v>
      </c>
      <c r="E67" s="32"/>
      <c r="F67" s="14"/>
      <c r="G67" s="14"/>
      <c r="H67" s="24"/>
      <c r="I67" s="24"/>
      <c r="J67" s="16">
        <f>(E67*F67)</f>
        <v>0</v>
      </c>
      <c r="K67" s="16">
        <f>(F67*H67)</f>
        <v>0</v>
      </c>
      <c r="L67" s="17">
        <f>SUM(J67,K67)</f>
        <v>0</v>
      </c>
      <c r="M67" s="15">
        <f t="shared" si="30"/>
        <v>0</v>
      </c>
      <c r="N67" s="15">
        <f t="shared" si="30"/>
        <v>0</v>
      </c>
      <c r="O67" s="16"/>
      <c r="P67" s="16"/>
      <c r="Q67" s="15"/>
      <c r="R67" s="15"/>
      <c r="S67" s="15"/>
      <c r="T67" s="18"/>
    </row>
    <row r="68" spans="1:20" ht="12.75">
      <c r="A68" s="74"/>
      <c r="B68" s="75"/>
      <c r="C68" s="77"/>
      <c r="D68" s="31" t="s">
        <v>71</v>
      </c>
      <c r="E68" s="33"/>
      <c r="F68" s="14"/>
      <c r="G68" s="14"/>
      <c r="H68" s="24"/>
      <c r="I68" s="24"/>
      <c r="J68" s="16">
        <f>(E68*F68)</f>
        <v>0</v>
      </c>
      <c r="K68" s="16">
        <f>(F68*H68)</f>
        <v>0</v>
      </c>
      <c r="L68" s="17">
        <f>SUM(J68,K68)</f>
        <v>0</v>
      </c>
      <c r="M68" s="15">
        <f t="shared" si="30"/>
        <v>0</v>
      </c>
      <c r="N68" s="15">
        <f t="shared" si="30"/>
        <v>0</v>
      </c>
      <c r="O68" s="16"/>
      <c r="P68" s="16"/>
      <c r="Q68" s="15"/>
      <c r="R68" s="15"/>
      <c r="S68" s="15"/>
      <c r="T68" s="18"/>
    </row>
    <row r="69" spans="1:20" ht="24">
      <c r="A69" s="74"/>
      <c r="B69" s="75"/>
      <c r="C69" s="77"/>
      <c r="D69" s="19" t="s">
        <v>72</v>
      </c>
      <c r="E69" s="20">
        <f>SUM(E66,E67,E68)</f>
        <v>0</v>
      </c>
      <c r="F69" s="20">
        <f>SUM(F66,F67,F68)</f>
        <v>0</v>
      </c>
      <c r="G69" s="20">
        <f>SUM(G66,G67,G68)</f>
        <v>0</v>
      </c>
      <c r="H69" s="21"/>
      <c r="I69" s="21"/>
      <c r="J69" s="20">
        <f aca="true" t="shared" si="31" ref="J69:S69">SUM(J66,J67,J68)</f>
        <v>0</v>
      </c>
      <c r="K69" s="20">
        <f t="shared" si="31"/>
        <v>0</v>
      </c>
      <c r="L69" s="20">
        <f t="shared" si="31"/>
        <v>0</v>
      </c>
      <c r="M69" s="20">
        <f t="shared" si="31"/>
        <v>0</v>
      </c>
      <c r="N69" s="20">
        <f t="shared" si="31"/>
        <v>0</v>
      </c>
      <c r="O69" s="20">
        <f t="shared" si="31"/>
        <v>0</v>
      </c>
      <c r="P69" s="20">
        <f t="shared" si="31"/>
        <v>0</v>
      </c>
      <c r="Q69" s="20">
        <f t="shared" si="31"/>
        <v>0</v>
      </c>
      <c r="R69" s="20">
        <f t="shared" si="31"/>
        <v>0</v>
      </c>
      <c r="S69" s="20">
        <f t="shared" si="31"/>
        <v>0</v>
      </c>
      <c r="T69" s="22"/>
    </row>
    <row r="70" spans="1:20" ht="12.75">
      <c r="A70" s="74"/>
      <c r="B70" s="75"/>
      <c r="C70" s="77"/>
      <c r="D70" s="31" t="s">
        <v>73</v>
      </c>
      <c r="E70" s="32"/>
      <c r="F70" s="14"/>
      <c r="G70" s="14"/>
      <c r="H70" s="24"/>
      <c r="I70" s="24"/>
      <c r="J70" s="16">
        <f>(E70*F70)</f>
        <v>0</v>
      </c>
      <c r="K70" s="16">
        <f>(F70*H70)</f>
        <v>0</v>
      </c>
      <c r="L70" s="17">
        <f>SUM(J70,K70)</f>
        <v>0</v>
      </c>
      <c r="M70" s="15">
        <f aca="true" t="shared" si="32" ref="M70:N72">SUM(J70-O70)</f>
        <v>0</v>
      </c>
      <c r="N70" s="15">
        <f t="shared" si="32"/>
        <v>0</v>
      </c>
      <c r="O70" s="16"/>
      <c r="P70" s="16"/>
      <c r="Q70" s="15"/>
      <c r="R70" s="15"/>
      <c r="S70" s="15"/>
      <c r="T70" s="18"/>
    </row>
    <row r="71" spans="1:20" ht="12.75">
      <c r="A71" s="74"/>
      <c r="B71" s="75"/>
      <c r="C71" s="77"/>
      <c r="D71" s="31" t="s">
        <v>74</v>
      </c>
      <c r="E71" s="32"/>
      <c r="F71" s="14"/>
      <c r="G71" s="14"/>
      <c r="H71" s="24"/>
      <c r="I71" s="24"/>
      <c r="J71" s="16">
        <f>(E71*F71)</f>
        <v>0</v>
      </c>
      <c r="K71" s="16">
        <f>(F71*H71)</f>
        <v>0</v>
      </c>
      <c r="L71" s="17">
        <f>SUM(J71,K71)</f>
        <v>0</v>
      </c>
      <c r="M71" s="15">
        <f t="shared" si="32"/>
        <v>0</v>
      </c>
      <c r="N71" s="15">
        <f t="shared" si="32"/>
        <v>0</v>
      </c>
      <c r="O71" s="16"/>
      <c r="P71" s="16"/>
      <c r="Q71" s="15"/>
      <c r="R71" s="15"/>
      <c r="S71" s="15"/>
      <c r="T71" s="18"/>
    </row>
    <row r="72" spans="1:20" ht="12.75">
      <c r="A72" s="74"/>
      <c r="B72" s="75"/>
      <c r="C72" s="77"/>
      <c r="D72" s="31" t="s">
        <v>75</v>
      </c>
      <c r="E72" s="33"/>
      <c r="F72" s="14"/>
      <c r="G72" s="14"/>
      <c r="H72" s="24"/>
      <c r="I72" s="24"/>
      <c r="J72" s="16">
        <f>(E72*F72)</f>
        <v>0</v>
      </c>
      <c r="K72" s="16">
        <f>(F72*H72)</f>
        <v>0</v>
      </c>
      <c r="L72" s="17">
        <f>SUM(J72,K72)</f>
        <v>0</v>
      </c>
      <c r="M72" s="15">
        <f t="shared" si="32"/>
        <v>0</v>
      </c>
      <c r="N72" s="15">
        <f t="shared" si="32"/>
        <v>0</v>
      </c>
      <c r="O72" s="16"/>
      <c r="P72" s="16"/>
      <c r="Q72" s="15"/>
      <c r="R72" s="15"/>
      <c r="S72" s="15"/>
      <c r="T72" s="18"/>
    </row>
    <row r="73" spans="1:20" ht="24">
      <c r="A73" s="38"/>
      <c r="B73" s="38"/>
      <c r="C73" s="38"/>
      <c r="D73" s="19" t="s">
        <v>76</v>
      </c>
      <c r="E73" s="20">
        <f>SUM(E70,E71,E72)</f>
        <v>0</v>
      </c>
      <c r="F73" s="20">
        <f>SUM(F70,F71,F72)</f>
        <v>0</v>
      </c>
      <c r="G73" s="20">
        <f>SUM(G70,G71,G72)</f>
        <v>0</v>
      </c>
      <c r="H73" s="21"/>
      <c r="I73" s="21"/>
      <c r="J73" s="20">
        <f aca="true" t="shared" si="33" ref="J73:S73">SUM(J70,J71,J72)</f>
        <v>0</v>
      </c>
      <c r="K73" s="20">
        <f t="shared" si="33"/>
        <v>0</v>
      </c>
      <c r="L73" s="20">
        <f t="shared" si="33"/>
        <v>0</v>
      </c>
      <c r="M73" s="20">
        <f t="shared" si="33"/>
        <v>0</v>
      </c>
      <c r="N73" s="20">
        <f t="shared" si="33"/>
        <v>0</v>
      </c>
      <c r="O73" s="20">
        <f t="shared" si="33"/>
        <v>0</v>
      </c>
      <c r="P73" s="20">
        <f t="shared" si="33"/>
        <v>0</v>
      </c>
      <c r="Q73" s="20">
        <f t="shared" si="33"/>
        <v>0</v>
      </c>
      <c r="R73" s="20">
        <f t="shared" si="33"/>
        <v>0</v>
      </c>
      <c r="S73" s="20">
        <f t="shared" si="33"/>
        <v>0</v>
      </c>
      <c r="T73" s="22"/>
    </row>
    <row r="74" spans="1:20" s="37" customFormat="1" ht="12.75">
      <c r="A74" s="29"/>
      <c r="B74" s="29"/>
      <c r="C74" s="35"/>
      <c r="D74" s="36" t="s">
        <v>77</v>
      </c>
      <c r="E74" s="27">
        <f>SUM(E61+E65+E69+E73)</f>
        <v>0</v>
      </c>
      <c r="F74" s="27">
        <f>SUM(F61+F65+F69+F73)</f>
        <v>0</v>
      </c>
      <c r="G74" s="27">
        <f>SUM(G61+G65+G69+G73)</f>
        <v>0</v>
      </c>
      <c r="H74" s="29"/>
      <c r="I74" s="29"/>
      <c r="J74" s="27">
        <f aca="true" t="shared" si="34" ref="J74:S74">SUM(J61+J65+J69+J73)</f>
        <v>0</v>
      </c>
      <c r="K74" s="27">
        <f t="shared" si="34"/>
        <v>0</v>
      </c>
      <c r="L74" s="27">
        <f t="shared" si="34"/>
        <v>0</v>
      </c>
      <c r="M74" s="27">
        <f t="shared" si="34"/>
        <v>0</v>
      </c>
      <c r="N74" s="27">
        <f t="shared" si="34"/>
        <v>0</v>
      </c>
      <c r="O74" s="27">
        <f t="shared" si="34"/>
        <v>0</v>
      </c>
      <c r="P74" s="27">
        <f t="shared" si="34"/>
        <v>0</v>
      </c>
      <c r="Q74" s="27">
        <f t="shared" si="34"/>
        <v>0</v>
      </c>
      <c r="R74" s="27">
        <f t="shared" si="34"/>
        <v>0</v>
      </c>
      <c r="S74" s="27">
        <f t="shared" si="34"/>
        <v>0</v>
      </c>
      <c r="T74" s="30"/>
    </row>
    <row r="75" spans="1:20" ht="12.75" customHeight="1">
      <c r="A75" s="78">
        <v>4</v>
      </c>
      <c r="B75" s="75" t="s">
        <v>59</v>
      </c>
      <c r="C75" s="76" t="s">
        <v>80</v>
      </c>
      <c r="D75" s="31" t="s">
        <v>61</v>
      </c>
      <c r="E75" s="32"/>
      <c r="F75" s="14"/>
      <c r="G75" s="14"/>
      <c r="H75" s="24"/>
      <c r="I75" s="24"/>
      <c r="J75" s="16">
        <f>(E75*F75)</f>
        <v>0</v>
      </c>
      <c r="K75" s="16">
        <f>(F75*H75)</f>
        <v>0</v>
      </c>
      <c r="L75" s="17">
        <f>SUM(J75,K75)</f>
        <v>0</v>
      </c>
      <c r="M75" s="15">
        <f aca="true" t="shared" si="35" ref="M75:N77">SUM(J75-O75)</f>
        <v>0</v>
      </c>
      <c r="N75" s="15">
        <f t="shared" si="35"/>
        <v>0</v>
      </c>
      <c r="O75" s="16"/>
      <c r="P75" s="16"/>
      <c r="Q75" s="15"/>
      <c r="R75" s="15"/>
      <c r="S75" s="15"/>
      <c r="T75" s="18"/>
    </row>
    <row r="76" spans="1:20" ht="12.75" customHeight="1">
      <c r="A76" s="78"/>
      <c r="B76" s="75"/>
      <c r="C76" s="76"/>
      <c r="D76" s="31" t="s">
        <v>62</v>
      </c>
      <c r="E76" s="33"/>
      <c r="F76" s="14"/>
      <c r="G76" s="14"/>
      <c r="H76" s="24"/>
      <c r="I76" s="24"/>
      <c r="J76" s="16">
        <f>(E76*F76)</f>
        <v>0</v>
      </c>
      <c r="K76" s="16">
        <f>(F76*H76)</f>
        <v>0</v>
      </c>
      <c r="L76" s="17">
        <f>SUM(J76,K76)</f>
        <v>0</v>
      </c>
      <c r="M76" s="15">
        <f t="shared" si="35"/>
        <v>0</v>
      </c>
      <c r="N76" s="15">
        <f t="shared" si="35"/>
        <v>0</v>
      </c>
      <c r="O76" s="16"/>
      <c r="P76" s="16"/>
      <c r="Q76" s="15"/>
      <c r="R76" s="15"/>
      <c r="S76" s="15"/>
      <c r="T76" s="18"/>
    </row>
    <row r="77" spans="1:20" ht="12.75" customHeight="1">
      <c r="A77" s="78"/>
      <c r="B77" s="75"/>
      <c r="C77" s="76"/>
      <c r="D77" s="31" t="s">
        <v>63</v>
      </c>
      <c r="E77" s="33"/>
      <c r="F77" s="14"/>
      <c r="G77" s="14"/>
      <c r="H77" s="24"/>
      <c r="I77" s="24"/>
      <c r="J77" s="16">
        <f>(E77*F77)</f>
        <v>0</v>
      </c>
      <c r="K77" s="16">
        <f>(F77*H77)</f>
        <v>0</v>
      </c>
      <c r="L77" s="17">
        <f>SUM(J77,K77)</f>
        <v>0</v>
      </c>
      <c r="M77" s="15">
        <f t="shared" si="35"/>
        <v>0</v>
      </c>
      <c r="N77" s="15">
        <f t="shared" si="35"/>
        <v>0</v>
      </c>
      <c r="O77" s="16"/>
      <c r="P77" s="16"/>
      <c r="Q77" s="15"/>
      <c r="R77" s="15"/>
      <c r="S77" s="15"/>
      <c r="T77" s="18"/>
    </row>
    <row r="78" spans="1:20" ht="12.75" customHeight="1">
      <c r="A78" s="78"/>
      <c r="B78" s="75"/>
      <c r="C78" s="76"/>
      <c r="D78" s="19" t="s">
        <v>64</v>
      </c>
      <c r="E78" s="20">
        <f>SUM(E75,E76,E77)</f>
        <v>0</v>
      </c>
      <c r="F78" s="20">
        <f>SUM(F75,F76,F77)</f>
        <v>0</v>
      </c>
      <c r="G78" s="20">
        <f>SUM(G75,G76,G77)</f>
        <v>0</v>
      </c>
      <c r="H78" s="21"/>
      <c r="I78" s="21"/>
      <c r="J78" s="20">
        <f aca="true" t="shared" si="36" ref="J78:S78">SUM(J75,J76,J77)</f>
        <v>0</v>
      </c>
      <c r="K78" s="20">
        <f t="shared" si="36"/>
        <v>0</v>
      </c>
      <c r="L78" s="20">
        <f t="shared" si="36"/>
        <v>0</v>
      </c>
      <c r="M78" s="20">
        <f t="shared" si="36"/>
        <v>0</v>
      </c>
      <c r="N78" s="20">
        <f t="shared" si="36"/>
        <v>0</v>
      </c>
      <c r="O78" s="20">
        <f t="shared" si="36"/>
        <v>0</v>
      </c>
      <c r="P78" s="20">
        <f t="shared" si="36"/>
        <v>0</v>
      </c>
      <c r="Q78" s="20">
        <f t="shared" si="36"/>
        <v>0</v>
      </c>
      <c r="R78" s="20">
        <f t="shared" si="36"/>
        <v>0</v>
      </c>
      <c r="S78" s="20">
        <f t="shared" si="36"/>
        <v>0</v>
      </c>
      <c r="T78" s="22"/>
    </row>
    <row r="79" spans="1:20" ht="12.75" customHeight="1">
      <c r="A79" s="78"/>
      <c r="B79" s="75"/>
      <c r="C79" s="76"/>
      <c r="D79" s="31" t="s">
        <v>65</v>
      </c>
      <c r="E79" s="32"/>
      <c r="F79" s="14"/>
      <c r="G79" s="14"/>
      <c r="H79" s="24"/>
      <c r="I79" s="24"/>
      <c r="J79" s="16">
        <f>(E79*F79)</f>
        <v>0</v>
      </c>
      <c r="K79" s="16">
        <f>(F79*H79)</f>
        <v>0</v>
      </c>
      <c r="L79" s="17">
        <f>SUM(J79,K79)</f>
        <v>0</v>
      </c>
      <c r="M79" s="15">
        <f aca="true" t="shared" si="37" ref="M79:N81">SUM(J79-O79)</f>
        <v>0</v>
      </c>
      <c r="N79" s="15">
        <f t="shared" si="37"/>
        <v>0</v>
      </c>
      <c r="O79" s="16"/>
      <c r="P79" s="16"/>
      <c r="Q79" s="15"/>
      <c r="R79" s="15"/>
      <c r="S79" s="15"/>
      <c r="T79" s="18"/>
    </row>
    <row r="80" spans="1:20" ht="12.75" customHeight="1">
      <c r="A80" s="78"/>
      <c r="B80" s="75"/>
      <c r="C80" s="76"/>
      <c r="D80" s="31" t="s">
        <v>66</v>
      </c>
      <c r="E80" s="32"/>
      <c r="F80" s="14"/>
      <c r="G80" s="14"/>
      <c r="H80" s="24"/>
      <c r="I80" s="24"/>
      <c r="J80" s="16">
        <f>(E80*F80)</f>
        <v>0</v>
      </c>
      <c r="K80" s="16">
        <f>(F80*H80)</f>
        <v>0</v>
      </c>
      <c r="L80" s="17">
        <f>SUM(J80,K80)</f>
        <v>0</v>
      </c>
      <c r="M80" s="15">
        <f t="shared" si="37"/>
        <v>0</v>
      </c>
      <c r="N80" s="15">
        <f t="shared" si="37"/>
        <v>0</v>
      </c>
      <c r="O80" s="16"/>
      <c r="P80" s="16"/>
      <c r="Q80" s="15"/>
      <c r="R80" s="15"/>
      <c r="S80" s="15"/>
      <c r="T80" s="18"/>
    </row>
    <row r="81" spans="1:20" ht="12.75" customHeight="1">
      <c r="A81" s="78"/>
      <c r="B81" s="75"/>
      <c r="C81" s="76"/>
      <c r="D81" s="31" t="s">
        <v>67</v>
      </c>
      <c r="E81" s="32"/>
      <c r="F81" s="14"/>
      <c r="G81" s="14"/>
      <c r="H81" s="24"/>
      <c r="I81" s="24"/>
      <c r="J81" s="16">
        <f>(E81*F81)</f>
        <v>0</v>
      </c>
      <c r="K81" s="16">
        <f>(F81*H81)</f>
        <v>0</v>
      </c>
      <c r="L81" s="17">
        <f>SUM(J81,K81)</f>
        <v>0</v>
      </c>
      <c r="M81" s="15">
        <f t="shared" si="37"/>
        <v>0</v>
      </c>
      <c r="N81" s="15">
        <f t="shared" si="37"/>
        <v>0</v>
      </c>
      <c r="O81" s="16"/>
      <c r="P81" s="16"/>
      <c r="Q81" s="15"/>
      <c r="R81" s="15"/>
      <c r="S81" s="15"/>
      <c r="T81" s="18"/>
    </row>
    <row r="82" spans="1:20" ht="12.75" customHeight="1">
      <c r="A82" s="78"/>
      <c r="B82" s="75"/>
      <c r="C82" s="76"/>
      <c r="D82" s="19" t="s">
        <v>68</v>
      </c>
      <c r="E82" s="20">
        <f>SUM(E79,E80,E81)</f>
        <v>0</v>
      </c>
      <c r="F82" s="20">
        <f>SUM(F79,F80,F81)</f>
        <v>0</v>
      </c>
      <c r="G82" s="20">
        <f>SUM(G79,G80,G81)</f>
        <v>0</v>
      </c>
      <c r="H82" s="21"/>
      <c r="I82" s="21"/>
      <c r="J82" s="20">
        <f aca="true" t="shared" si="38" ref="J82:S82">SUM(J79,J80,J81)</f>
        <v>0</v>
      </c>
      <c r="K82" s="20">
        <f t="shared" si="38"/>
        <v>0</v>
      </c>
      <c r="L82" s="20">
        <f t="shared" si="38"/>
        <v>0</v>
      </c>
      <c r="M82" s="20">
        <f t="shared" si="38"/>
        <v>0</v>
      </c>
      <c r="N82" s="20">
        <f t="shared" si="38"/>
        <v>0</v>
      </c>
      <c r="O82" s="20">
        <f t="shared" si="38"/>
        <v>0</v>
      </c>
      <c r="P82" s="20">
        <f t="shared" si="38"/>
        <v>0</v>
      </c>
      <c r="Q82" s="20">
        <f t="shared" si="38"/>
        <v>0</v>
      </c>
      <c r="R82" s="20">
        <f t="shared" si="38"/>
        <v>0</v>
      </c>
      <c r="S82" s="20">
        <f t="shared" si="38"/>
        <v>0</v>
      </c>
      <c r="T82" s="22"/>
    </row>
    <row r="83" spans="1:20" ht="12.75" customHeight="1">
      <c r="A83" s="78"/>
      <c r="B83" s="75"/>
      <c r="C83" s="76"/>
      <c r="D83" s="31" t="s">
        <v>69</v>
      </c>
      <c r="E83" s="32"/>
      <c r="F83" s="14"/>
      <c r="G83" s="14"/>
      <c r="H83" s="24"/>
      <c r="I83" s="24"/>
      <c r="J83" s="16">
        <f>(E83*F83)</f>
        <v>0</v>
      </c>
      <c r="K83" s="16">
        <f>(F83*H83)</f>
        <v>0</v>
      </c>
      <c r="L83" s="17">
        <f>SUM(J83,K83)</f>
        <v>0</v>
      </c>
      <c r="M83" s="15">
        <f aca="true" t="shared" si="39" ref="M83:N85">SUM(J83-O83)</f>
        <v>0</v>
      </c>
      <c r="N83" s="15">
        <f t="shared" si="39"/>
        <v>0</v>
      </c>
      <c r="O83" s="16"/>
      <c r="P83" s="16"/>
      <c r="Q83" s="15"/>
      <c r="R83" s="15"/>
      <c r="S83" s="15"/>
      <c r="T83" s="18"/>
    </row>
    <row r="84" spans="1:20" ht="12.75" customHeight="1">
      <c r="A84" s="78"/>
      <c r="B84" s="75"/>
      <c r="C84" s="76"/>
      <c r="D84" s="31" t="s">
        <v>70</v>
      </c>
      <c r="E84" s="32"/>
      <c r="F84" s="14"/>
      <c r="G84" s="14"/>
      <c r="H84" s="24"/>
      <c r="I84" s="24"/>
      <c r="J84" s="16">
        <f>(E84*F84)</f>
        <v>0</v>
      </c>
      <c r="K84" s="16">
        <f>(F84*H84)</f>
        <v>0</v>
      </c>
      <c r="L84" s="17">
        <f>SUM(J84,K84)</f>
        <v>0</v>
      </c>
      <c r="M84" s="15">
        <f t="shared" si="39"/>
        <v>0</v>
      </c>
      <c r="N84" s="15">
        <f t="shared" si="39"/>
        <v>0</v>
      </c>
      <c r="O84" s="16"/>
      <c r="P84" s="16"/>
      <c r="Q84" s="15"/>
      <c r="R84" s="15"/>
      <c r="S84" s="15"/>
      <c r="T84" s="18"/>
    </row>
    <row r="85" spans="1:20" ht="12.75" customHeight="1">
      <c r="A85" s="78"/>
      <c r="B85" s="75"/>
      <c r="C85" s="76"/>
      <c r="D85" s="31" t="s">
        <v>71</v>
      </c>
      <c r="E85" s="33"/>
      <c r="F85" s="14"/>
      <c r="G85" s="14"/>
      <c r="H85" s="24"/>
      <c r="I85" s="24"/>
      <c r="J85" s="16">
        <f>(E85*F85)</f>
        <v>0</v>
      </c>
      <c r="K85" s="16">
        <f>(F85*H85)</f>
        <v>0</v>
      </c>
      <c r="L85" s="17">
        <f>SUM(J85,K85)</f>
        <v>0</v>
      </c>
      <c r="M85" s="15">
        <f t="shared" si="39"/>
        <v>0</v>
      </c>
      <c r="N85" s="15">
        <f t="shared" si="39"/>
        <v>0</v>
      </c>
      <c r="O85" s="16"/>
      <c r="P85" s="16"/>
      <c r="Q85" s="15"/>
      <c r="R85" s="15"/>
      <c r="S85" s="15"/>
      <c r="T85" s="18"/>
    </row>
    <row r="86" spans="1:20" ht="12.75" customHeight="1">
      <c r="A86" s="78"/>
      <c r="B86" s="75"/>
      <c r="C86" s="76"/>
      <c r="D86" s="19" t="s">
        <v>72</v>
      </c>
      <c r="E86" s="20">
        <f>SUM(E83,E84,E85)</f>
        <v>0</v>
      </c>
      <c r="F86" s="20">
        <f>SUM(F83,F84,F85)</f>
        <v>0</v>
      </c>
      <c r="G86" s="20">
        <f>SUM(G83,G84,G85)</f>
        <v>0</v>
      </c>
      <c r="H86" s="21"/>
      <c r="I86" s="21"/>
      <c r="J86" s="20">
        <f aca="true" t="shared" si="40" ref="J86:S86">SUM(J83,J84,J85)</f>
        <v>0</v>
      </c>
      <c r="K86" s="20">
        <f t="shared" si="40"/>
        <v>0</v>
      </c>
      <c r="L86" s="20">
        <f t="shared" si="40"/>
        <v>0</v>
      </c>
      <c r="M86" s="20">
        <f t="shared" si="40"/>
        <v>0</v>
      </c>
      <c r="N86" s="20">
        <f t="shared" si="40"/>
        <v>0</v>
      </c>
      <c r="O86" s="20">
        <f t="shared" si="40"/>
        <v>0</v>
      </c>
      <c r="P86" s="20">
        <f t="shared" si="40"/>
        <v>0</v>
      </c>
      <c r="Q86" s="20">
        <f t="shared" si="40"/>
        <v>0</v>
      </c>
      <c r="R86" s="20">
        <f t="shared" si="40"/>
        <v>0</v>
      </c>
      <c r="S86" s="20">
        <f t="shared" si="40"/>
        <v>0</v>
      </c>
      <c r="T86" s="22"/>
    </row>
    <row r="87" spans="1:20" ht="12.75" customHeight="1">
      <c r="A87" s="78"/>
      <c r="B87" s="75"/>
      <c r="C87" s="76"/>
      <c r="D87" s="31" t="s">
        <v>73</v>
      </c>
      <c r="E87" s="32"/>
      <c r="F87" s="14"/>
      <c r="G87" s="14"/>
      <c r="H87" s="24"/>
      <c r="I87" s="24"/>
      <c r="J87" s="16">
        <f>(E87*F87)</f>
        <v>0</v>
      </c>
      <c r="K87" s="16">
        <f>(F87*H87)</f>
        <v>0</v>
      </c>
      <c r="L87" s="17">
        <f>SUM(J87,K87)</f>
        <v>0</v>
      </c>
      <c r="M87" s="15">
        <f aca="true" t="shared" si="41" ref="M87:N89">SUM(J87-O87)</f>
        <v>0</v>
      </c>
      <c r="N87" s="15">
        <f t="shared" si="41"/>
        <v>0</v>
      </c>
      <c r="O87" s="16"/>
      <c r="P87" s="16"/>
      <c r="Q87" s="15"/>
      <c r="R87" s="15"/>
      <c r="S87" s="15"/>
      <c r="T87" s="18"/>
    </row>
    <row r="88" spans="1:20" ht="12.75" customHeight="1">
      <c r="A88" s="78"/>
      <c r="B88" s="75"/>
      <c r="C88" s="76"/>
      <c r="D88" s="31" t="s">
        <v>74</v>
      </c>
      <c r="E88" s="32"/>
      <c r="F88" s="14"/>
      <c r="G88" s="14"/>
      <c r="H88" s="24"/>
      <c r="I88" s="24"/>
      <c r="J88" s="16">
        <f>(E88*F88)</f>
        <v>0</v>
      </c>
      <c r="K88" s="16">
        <f>(F88*H88)</f>
        <v>0</v>
      </c>
      <c r="L88" s="17">
        <f>SUM(J88,K88)</f>
        <v>0</v>
      </c>
      <c r="M88" s="15">
        <f t="shared" si="41"/>
        <v>0</v>
      </c>
      <c r="N88" s="15">
        <f t="shared" si="41"/>
        <v>0</v>
      </c>
      <c r="O88" s="16"/>
      <c r="P88" s="16"/>
      <c r="Q88" s="15"/>
      <c r="R88" s="15"/>
      <c r="S88" s="15"/>
      <c r="T88" s="18"/>
    </row>
    <row r="89" spans="1:20" ht="12.75" customHeight="1">
      <c r="A89" s="78"/>
      <c r="B89" s="75"/>
      <c r="C89" s="76"/>
      <c r="D89" s="31" t="s">
        <v>75</v>
      </c>
      <c r="E89" s="33"/>
      <c r="F89" s="14"/>
      <c r="G89" s="14"/>
      <c r="H89" s="24"/>
      <c r="I89" s="24"/>
      <c r="J89" s="16">
        <f>(E89*F89)</f>
        <v>0</v>
      </c>
      <c r="K89" s="16">
        <f>(F89*H89)</f>
        <v>0</v>
      </c>
      <c r="L89" s="17">
        <f>SUM(J89,K89)</f>
        <v>0</v>
      </c>
      <c r="M89" s="15">
        <f t="shared" si="41"/>
        <v>0</v>
      </c>
      <c r="N89" s="15">
        <f t="shared" si="41"/>
        <v>0</v>
      </c>
      <c r="O89" s="16"/>
      <c r="P89" s="16"/>
      <c r="Q89" s="15"/>
      <c r="R89" s="15"/>
      <c r="S89" s="15"/>
      <c r="T89" s="18"/>
    </row>
    <row r="90" spans="1:20" ht="24">
      <c r="A90" s="39"/>
      <c r="B90" s="39"/>
      <c r="C90" s="39"/>
      <c r="D90" s="19" t="s">
        <v>76</v>
      </c>
      <c r="E90" s="20">
        <f>SUM(E87,E88,E89)</f>
        <v>0</v>
      </c>
      <c r="F90" s="20">
        <f>SUM(F87,F88,F89)</f>
        <v>0</v>
      </c>
      <c r="G90" s="20">
        <f>SUM(G87,G88,G89)</f>
        <v>0</v>
      </c>
      <c r="H90" s="21"/>
      <c r="I90" s="21"/>
      <c r="J90" s="20">
        <f aca="true" t="shared" si="42" ref="J90:S90">SUM(J87,J88,J89)</f>
        <v>0</v>
      </c>
      <c r="K90" s="20">
        <f t="shared" si="42"/>
        <v>0</v>
      </c>
      <c r="L90" s="20">
        <f t="shared" si="42"/>
        <v>0</v>
      </c>
      <c r="M90" s="20">
        <f t="shared" si="42"/>
        <v>0</v>
      </c>
      <c r="N90" s="20">
        <f t="shared" si="42"/>
        <v>0</v>
      </c>
      <c r="O90" s="20">
        <f t="shared" si="42"/>
        <v>0</v>
      </c>
      <c r="P90" s="20">
        <f t="shared" si="42"/>
        <v>0</v>
      </c>
      <c r="Q90" s="20">
        <f t="shared" si="42"/>
        <v>0</v>
      </c>
      <c r="R90" s="20">
        <f t="shared" si="42"/>
        <v>0</v>
      </c>
      <c r="S90" s="20">
        <f t="shared" si="42"/>
        <v>0</v>
      </c>
      <c r="T90" s="22"/>
    </row>
    <row r="91" spans="1:20" s="37" customFormat="1" ht="12.75">
      <c r="A91" s="29"/>
      <c r="B91" s="29"/>
      <c r="C91" s="35"/>
      <c r="D91" s="36" t="s">
        <v>77</v>
      </c>
      <c r="E91" s="27">
        <f>SUM(E78+E82+E86+E90)</f>
        <v>0</v>
      </c>
      <c r="F91" s="27">
        <f>SUM(F78+F82+F86+F90)</f>
        <v>0</v>
      </c>
      <c r="G91" s="27">
        <f>SUM(G78+G82+G86+G90)</f>
        <v>0</v>
      </c>
      <c r="H91" s="29"/>
      <c r="I91" s="29"/>
      <c r="J91" s="27">
        <f aca="true" t="shared" si="43" ref="J91:S91">SUM(J78+J82+J86+J90)</f>
        <v>0</v>
      </c>
      <c r="K91" s="27">
        <f t="shared" si="43"/>
        <v>0</v>
      </c>
      <c r="L91" s="27">
        <f t="shared" si="43"/>
        <v>0</v>
      </c>
      <c r="M91" s="27">
        <f t="shared" si="43"/>
        <v>0</v>
      </c>
      <c r="N91" s="27">
        <f t="shared" si="43"/>
        <v>0</v>
      </c>
      <c r="O91" s="27">
        <f t="shared" si="43"/>
        <v>0</v>
      </c>
      <c r="P91" s="27">
        <f t="shared" si="43"/>
        <v>0</v>
      </c>
      <c r="Q91" s="27">
        <f t="shared" si="43"/>
        <v>0</v>
      </c>
      <c r="R91" s="27">
        <f t="shared" si="43"/>
        <v>0</v>
      </c>
      <c r="S91" s="27">
        <f t="shared" si="43"/>
        <v>0</v>
      </c>
      <c r="T91" s="30"/>
    </row>
    <row r="92" spans="1:20" ht="12.75" customHeight="1">
      <c r="A92" s="78">
        <v>5</v>
      </c>
      <c r="B92" s="75" t="s">
        <v>59</v>
      </c>
      <c r="C92" s="76" t="s">
        <v>81</v>
      </c>
      <c r="D92" s="31" t="s">
        <v>61</v>
      </c>
      <c r="E92" s="32"/>
      <c r="F92" s="14"/>
      <c r="G92" s="14"/>
      <c r="H92" s="24"/>
      <c r="I92" s="24"/>
      <c r="J92" s="16">
        <f>(E92*F92)</f>
        <v>0</v>
      </c>
      <c r="K92" s="16">
        <f>(F92*H92)</f>
        <v>0</v>
      </c>
      <c r="L92" s="17">
        <f>SUM(J92,K92)</f>
        <v>0</v>
      </c>
      <c r="M92" s="15">
        <f aca="true" t="shared" si="44" ref="M92:N94">SUM(J92-O92)</f>
        <v>0</v>
      </c>
      <c r="N92" s="15">
        <f t="shared" si="44"/>
        <v>0</v>
      </c>
      <c r="O92" s="16"/>
      <c r="P92" s="16"/>
      <c r="Q92" s="15"/>
      <c r="R92" s="15"/>
      <c r="S92" s="15"/>
      <c r="T92" s="18"/>
    </row>
    <row r="93" spans="1:20" ht="12.75" customHeight="1">
      <c r="A93" s="78"/>
      <c r="B93" s="75"/>
      <c r="C93" s="76"/>
      <c r="D93" s="31" t="s">
        <v>62</v>
      </c>
      <c r="E93" s="33"/>
      <c r="F93" s="14"/>
      <c r="G93" s="14"/>
      <c r="H93" s="24"/>
      <c r="I93" s="24"/>
      <c r="J93" s="16">
        <f>(E93*F93)</f>
        <v>0</v>
      </c>
      <c r="K93" s="16">
        <f>(F93*H93)</f>
        <v>0</v>
      </c>
      <c r="L93" s="17">
        <f>SUM(J93,K93)</f>
        <v>0</v>
      </c>
      <c r="M93" s="15">
        <f t="shared" si="44"/>
        <v>0</v>
      </c>
      <c r="N93" s="15">
        <f t="shared" si="44"/>
        <v>0</v>
      </c>
      <c r="O93" s="16"/>
      <c r="P93" s="16"/>
      <c r="Q93" s="15"/>
      <c r="R93" s="15"/>
      <c r="S93" s="15"/>
      <c r="T93" s="18"/>
    </row>
    <row r="94" spans="1:20" ht="12.75" customHeight="1">
      <c r="A94" s="78"/>
      <c r="B94" s="75"/>
      <c r="C94" s="76"/>
      <c r="D94" s="31" t="s">
        <v>63</v>
      </c>
      <c r="E94" s="33"/>
      <c r="F94" s="14"/>
      <c r="G94" s="14"/>
      <c r="H94" s="24"/>
      <c r="I94" s="24"/>
      <c r="J94" s="16">
        <f>(E94*F94)</f>
        <v>0</v>
      </c>
      <c r="K94" s="16">
        <f>(F94*H94)</f>
        <v>0</v>
      </c>
      <c r="L94" s="17">
        <f>SUM(J94,K94)</f>
        <v>0</v>
      </c>
      <c r="M94" s="15">
        <f t="shared" si="44"/>
        <v>0</v>
      </c>
      <c r="N94" s="15">
        <f t="shared" si="44"/>
        <v>0</v>
      </c>
      <c r="O94" s="16"/>
      <c r="P94" s="16"/>
      <c r="Q94" s="15"/>
      <c r="R94" s="15"/>
      <c r="S94" s="15"/>
      <c r="T94" s="18"/>
    </row>
    <row r="95" spans="1:20" ht="12.75" customHeight="1">
      <c r="A95" s="78"/>
      <c r="B95" s="75"/>
      <c r="C95" s="76"/>
      <c r="D95" s="19" t="s">
        <v>64</v>
      </c>
      <c r="E95" s="20">
        <f>SUM(E92,E93,E94)</f>
        <v>0</v>
      </c>
      <c r="F95" s="20">
        <f>SUM(F92,F93,F94)</f>
        <v>0</v>
      </c>
      <c r="G95" s="20">
        <f>SUM(G92,G93,G94)</f>
        <v>0</v>
      </c>
      <c r="H95" s="21"/>
      <c r="I95" s="21"/>
      <c r="J95" s="20">
        <f aca="true" t="shared" si="45" ref="J95:S95">SUM(J92,J93,J94)</f>
        <v>0</v>
      </c>
      <c r="K95" s="20">
        <f t="shared" si="45"/>
        <v>0</v>
      </c>
      <c r="L95" s="20">
        <f t="shared" si="45"/>
        <v>0</v>
      </c>
      <c r="M95" s="20">
        <f t="shared" si="45"/>
        <v>0</v>
      </c>
      <c r="N95" s="20">
        <f t="shared" si="45"/>
        <v>0</v>
      </c>
      <c r="O95" s="20">
        <f t="shared" si="45"/>
        <v>0</v>
      </c>
      <c r="P95" s="20">
        <f t="shared" si="45"/>
        <v>0</v>
      </c>
      <c r="Q95" s="20">
        <f t="shared" si="45"/>
        <v>0</v>
      </c>
      <c r="R95" s="20">
        <f t="shared" si="45"/>
        <v>0</v>
      </c>
      <c r="S95" s="20">
        <f t="shared" si="45"/>
        <v>0</v>
      </c>
      <c r="T95" s="22"/>
    </row>
    <row r="96" spans="1:20" ht="12.75" customHeight="1">
      <c r="A96" s="78"/>
      <c r="B96" s="75"/>
      <c r="C96" s="76"/>
      <c r="D96" s="31" t="s">
        <v>65</v>
      </c>
      <c r="E96" s="32"/>
      <c r="F96" s="14"/>
      <c r="G96" s="14"/>
      <c r="H96" s="24"/>
      <c r="I96" s="24"/>
      <c r="J96" s="16">
        <f>(E96*F96)</f>
        <v>0</v>
      </c>
      <c r="K96" s="16">
        <f>(F96*H96)</f>
        <v>0</v>
      </c>
      <c r="L96" s="17">
        <f>SUM(J96,K96)</f>
        <v>0</v>
      </c>
      <c r="M96" s="15">
        <f aca="true" t="shared" si="46" ref="M96:N98">SUM(J96-O96)</f>
        <v>0</v>
      </c>
      <c r="N96" s="15">
        <f t="shared" si="46"/>
        <v>0</v>
      </c>
      <c r="O96" s="16"/>
      <c r="P96" s="16"/>
      <c r="Q96" s="15"/>
      <c r="R96" s="15"/>
      <c r="S96" s="15"/>
      <c r="T96" s="18"/>
    </row>
    <row r="97" spans="1:20" ht="12.75" customHeight="1">
      <c r="A97" s="78"/>
      <c r="B97" s="75"/>
      <c r="C97" s="76"/>
      <c r="D97" s="31" t="s">
        <v>66</v>
      </c>
      <c r="E97" s="32"/>
      <c r="F97" s="14"/>
      <c r="G97" s="14"/>
      <c r="H97" s="24"/>
      <c r="I97" s="24"/>
      <c r="J97" s="16">
        <f>(E97*F97)</f>
        <v>0</v>
      </c>
      <c r="K97" s="16">
        <f>(F97*H97)</f>
        <v>0</v>
      </c>
      <c r="L97" s="17">
        <f>SUM(J97,K97)</f>
        <v>0</v>
      </c>
      <c r="M97" s="15">
        <f t="shared" si="46"/>
        <v>0</v>
      </c>
      <c r="N97" s="15">
        <f t="shared" si="46"/>
        <v>0</v>
      </c>
      <c r="O97" s="16"/>
      <c r="P97" s="16"/>
      <c r="Q97" s="15"/>
      <c r="R97" s="15"/>
      <c r="S97" s="15"/>
      <c r="T97" s="18"/>
    </row>
    <row r="98" spans="1:20" ht="12.75" customHeight="1">
      <c r="A98" s="78"/>
      <c r="B98" s="75"/>
      <c r="C98" s="76"/>
      <c r="D98" s="31" t="s">
        <v>67</v>
      </c>
      <c r="E98" s="32"/>
      <c r="F98" s="14"/>
      <c r="G98" s="14"/>
      <c r="H98" s="24"/>
      <c r="I98" s="24"/>
      <c r="J98" s="16">
        <f>(E98*F98)</f>
        <v>0</v>
      </c>
      <c r="K98" s="16">
        <f>(F98*H98)</f>
        <v>0</v>
      </c>
      <c r="L98" s="17">
        <f>SUM(J98,K98)</f>
        <v>0</v>
      </c>
      <c r="M98" s="15">
        <f t="shared" si="46"/>
        <v>0</v>
      </c>
      <c r="N98" s="15">
        <f t="shared" si="46"/>
        <v>0</v>
      </c>
      <c r="O98" s="16"/>
      <c r="P98" s="16"/>
      <c r="Q98" s="15"/>
      <c r="R98" s="15"/>
      <c r="S98" s="15"/>
      <c r="T98" s="18"/>
    </row>
    <row r="99" spans="1:20" ht="12.75" customHeight="1">
      <c r="A99" s="78"/>
      <c r="B99" s="75"/>
      <c r="C99" s="76"/>
      <c r="D99" s="19" t="s">
        <v>68</v>
      </c>
      <c r="E99" s="20">
        <f>SUM(E96,E97,E98)</f>
        <v>0</v>
      </c>
      <c r="F99" s="20">
        <f>SUM(F96,F97,F98)</f>
        <v>0</v>
      </c>
      <c r="G99" s="20">
        <f>SUM(G96,G97,G98)</f>
        <v>0</v>
      </c>
      <c r="H99" s="21"/>
      <c r="I99" s="21"/>
      <c r="J99" s="20">
        <f aca="true" t="shared" si="47" ref="J99:S99">SUM(J96,J97,J98)</f>
        <v>0</v>
      </c>
      <c r="K99" s="20">
        <f t="shared" si="47"/>
        <v>0</v>
      </c>
      <c r="L99" s="20">
        <f t="shared" si="47"/>
        <v>0</v>
      </c>
      <c r="M99" s="20">
        <f t="shared" si="47"/>
        <v>0</v>
      </c>
      <c r="N99" s="20">
        <f t="shared" si="47"/>
        <v>0</v>
      </c>
      <c r="O99" s="20">
        <f t="shared" si="47"/>
        <v>0</v>
      </c>
      <c r="P99" s="20">
        <f t="shared" si="47"/>
        <v>0</v>
      </c>
      <c r="Q99" s="20">
        <f t="shared" si="47"/>
        <v>0</v>
      </c>
      <c r="R99" s="20">
        <f t="shared" si="47"/>
        <v>0</v>
      </c>
      <c r="S99" s="20">
        <f t="shared" si="47"/>
        <v>0</v>
      </c>
      <c r="T99" s="22"/>
    </row>
    <row r="100" spans="1:20" ht="12.75" customHeight="1">
      <c r="A100" s="78"/>
      <c r="B100" s="75"/>
      <c r="C100" s="76"/>
      <c r="D100" s="31" t="s">
        <v>69</v>
      </c>
      <c r="E100" s="32"/>
      <c r="F100" s="14"/>
      <c r="G100" s="14"/>
      <c r="H100" s="24"/>
      <c r="I100" s="24"/>
      <c r="J100" s="16">
        <f>(E100*F100)</f>
        <v>0</v>
      </c>
      <c r="K100" s="16">
        <f>(F100*H100)</f>
        <v>0</v>
      </c>
      <c r="L100" s="17">
        <f>SUM(J100,K100)</f>
        <v>0</v>
      </c>
      <c r="M100" s="15">
        <f aca="true" t="shared" si="48" ref="M100:N102">SUM(J100-O100)</f>
        <v>0</v>
      </c>
      <c r="N100" s="15">
        <f t="shared" si="48"/>
        <v>0</v>
      </c>
      <c r="O100" s="16"/>
      <c r="P100" s="16"/>
      <c r="Q100" s="15"/>
      <c r="R100" s="15"/>
      <c r="S100" s="15"/>
      <c r="T100" s="18"/>
    </row>
    <row r="101" spans="1:20" ht="12.75" customHeight="1">
      <c r="A101" s="78"/>
      <c r="B101" s="75"/>
      <c r="C101" s="76"/>
      <c r="D101" s="31" t="s">
        <v>70</v>
      </c>
      <c r="E101" s="32"/>
      <c r="F101" s="14"/>
      <c r="G101" s="14"/>
      <c r="H101" s="24"/>
      <c r="I101" s="24"/>
      <c r="J101" s="16">
        <f>(E101*F101)</f>
        <v>0</v>
      </c>
      <c r="K101" s="16">
        <f>(F101*H101)</f>
        <v>0</v>
      </c>
      <c r="L101" s="17">
        <f>SUM(J101,K101)</f>
        <v>0</v>
      </c>
      <c r="M101" s="15">
        <f t="shared" si="48"/>
        <v>0</v>
      </c>
      <c r="N101" s="15">
        <f t="shared" si="48"/>
        <v>0</v>
      </c>
      <c r="O101" s="16"/>
      <c r="P101" s="16"/>
      <c r="Q101" s="15"/>
      <c r="R101" s="15"/>
      <c r="S101" s="15"/>
      <c r="T101" s="18"/>
    </row>
    <row r="102" spans="1:20" ht="12.75" customHeight="1">
      <c r="A102" s="78"/>
      <c r="B102" s="75"/>
      <c r="C102" s="76"/>
      <c r="D102" s="31" t="s">
        <v>71</v>
      </c>
      <c r="E102" s="33"/>
      <c r="F102" s="14"/>
      <c r="G102" s="14"/>
      <c r="H102" s="24"/>
      <c r="I102" s="24"/>
      <c r="J102" s="16">
        <f>(E102*F102)</f>
        <v>0</v>
      </c>
      <c r="K102" s="16">
        <f>(F102*H102)</f>
        <v>0</v>
      </c>
      <c r="L102" s="17">
        <f>SUM(J102,K102)</f>
        <v>0</v>
      </c>
      <c r="M102" s="15">
        <f t="shared" si="48"/>
        <v>0</v>
      </c>
      <c r="N102" s="15">
        <f t="shared" si="48"/>
        <v>0</v>
      </c>
      <c r="O102" s="16"/>
      <c r="P102" s="16"/>
      <c r="Q102" s="15"/>
      <c r="R102" s="15"/>
      <c r="S102" s="15"/>
      <c r="T102" s="18"/>
    </row>
    <row r="103" spans="1:20" ht="12.75" customHeight="1">
      <c r="A103" s="78"/>
      <c r="B103" s="75"/>
      <c r="C103" s="76"/>
      <c r="D103" s="19" t="s">
        <v>72</v>
      </c>
      <c r="E103" s="20">
        <f>SUM(E100,E101,E102)</f>
        <v>0</v>
      </c>
      <c r="F103" s="20">
        <f>SUM(F100,F101,F102)</f>
        <v>0</v>
      </c>
      <c r="G103" s="20">
        <f>SUM(G100,G101,G102)</f>
        <v>0</v>
      </c>
      <c r="H103" s="21"/>
      <c r="I103" s="21"/>
      <c r="J103" s="20">
        <f aca="true" t="shared" si="49" ref="J103:S103">SUM(J100,J101,J102)</f>
        <v>0</v>
      </c>
      <c r="K103" s="20">
        <f t="shared" si="49"/>
        <v>0</v>
      </c>
      <c r="L103" s="20">
        <f t="shared" si="49"/>
        <v>0</v>
      </c>
      <c r="M103" s="20">
        <f t="shared" si="49"/>
        <v>0</v>
      </c>
      <c r="N103" s="20">
        <f t="shared" si="49"/>
        <v>0</v>
      </c>
      <c r="O103" s="20">
        <f t="shared" si="49"/>
        <v>0</v>
      </c>
      <c r="P103" s="20">
        <f t="shared" si="49"/>
        <v>0</v>
      </c>
      <c r="Q103" s="20">
        <f t="shared" si="49"/>
        <v>0</v>
      </c>
      <c r="R103" s="20">
        <f t="shared" si="49"/>
        <v>0</v>
      </c>
      <c r="S103" s="20">
        <f t="shared" si="49"/>
        <v>0</v>
      </c>
      <c r="T103" s="22"/>
    </row>
    <row r="104" spans="1:20" ht="12.75" customHeight="1">
      <c r="A104" s="78"/>
      <c r="B104" s="75"/>
      <c r="C104" s="76"/>
      <c r="D104" s="31" t="s">
        <v>73</v>
      </c>
      <c r="E104" s="32"/>
      <c r="F104" s="14"/>
      <c r="G104" s="14"/>
      <c r="H104" s="24"/>
      <c r="I104" s="24"/>
      <c r="J104" s="16">
        <f>(E104*F104)</f>
        <v>0</v>
      </c>
      <c r="K104" s="16">
        <f>(F104*H104)</f>
        <v>0</v>
      </c>
      <c r="L104" s="17">
        <f>SUM(J104,K104)</f>
        <v>0</v>
      </c>
      <c r="M104" s="15">
        <f aca="true" t="shared" si="50" ref="M104:N106">SUM(J104-O104)</f>
        <v>0</v>
      </c>
      <c r="N104" s="15">
        <f t="shared" si="50"/>
        <v>0</v>
      </c>
      <c r="O104" s="16"/>
      <c r="P104" s="16"/>
      <c r="Q104" s="15"/>
      <c r="R104" s="15"/>
      <c r="S104" s="15"/>
      <c r="T104" s="18"/>
    </row>
    <row r="105" spans="1:20" ht="12.75" customHeight="1">
      <c r="A105" s="78"/>
      <c r="B105" s="75"/>
      <c r="C105" s="76"/>
      <c r="D105" s="31" t="s">
        <v>74</v>
      </c>
      <c r="E105" s="32"/>
      <c r="F105" s="14"/>
      <c r="G105" s="14"/>
      <c r="H105" s="24"/>
      <c r="I105" s="24"/>
      <c r="J105" s="16">
        <f>(E105*F105)</f>
        <v>0</v>
      </c>
      <c r="K105" s="16">
        <f>(F105*H105)</f>
        <v>0</v>
      </c>
      <c r="L105" s="17">
        <f>SUM(J105,K105)</f>
        <v>0</v>
      </c>
      <c r="M105" s="15">
        <f t="shared" si="50"/>
        <v>0</v>
      </c>
      <c r="N105" s="15">
        <f t="shared" si="50"/>
        <v>0</v>
      </c>
      <c r="O105" s="16"/>
      <c r="P105" s="16"/>
      <c r="Q105" s="15"/>
      <c r="R105" s="15"/>
      <c r="S105" s="15"/>
      <c r="T105" s="18"/>
    </row>
    <row r="106" spans="1:20" ht="12.75" customHeight="1">
      <c r="A106" s="78"/>
      <c r="B106" s="75"/>
      <c r="C106" s="76"/>
      <c r="D106" s="31" t="s">
        <v>75</v>
      </c>
      <c r="E106" s="33"/>
      <c r="F106" s="14"/>
      <c r="G106" s="14"/>
      <c r="H106" s="24"/>
      <c r="I106" s="24"/>
      <c r="J106" s="16">
        <f>(E106*F106)</f>
        <v>0</v>
      </c>
      <c r="K106" s="16">
        <f>(F106*H106)</f>
        <v>0</v>
      </c>
      <c r="L106" s="17">
        <f>SUM(J106,K106)</f>
        <v>0</v>
      </c>
      <c r="M106" s="15">
        <f t="shared" si="50"/>
        <v>0</v>
      </c>
      <c r="N106" s="15">
        <f t="shared" si="50"/>
        <v>0</v>
      </c>
      <c r="O106" s="16"/>
      <c r="P106" s="16"/>
      <c r="Q106" s="15"/>
      <c r="R106" s="15"/>
      <c r="S106" s="15"/>
      <c r="T106" s="18"/>
    </row>
    <row r="107" spans="1:20" ht="24">
      <c r="A107" s="39"/>
      <c r="B107" s="21"/>
      <c r="C107" s="21"/>
      <c r="D107" s="19" t="s">
        <v>76</v>
      </c>
      <c r="E107" s="20">
        <f>SUM(E104,E105,E106)</f>
        <v>0</v>
      </c>
      <c r="F107" s="20">
        <f>SUM(F104,F105,F106)</f>
        <v>0</v>
      </c>
      <c r="G107" s="20">
        <f>SUM(G104,G105,G106)</f>
        <v>0</v>
      </c>
      <c r="H107" s="21"/>
      <c r="I107" s="21"/>
      <c r="J107" s="20">
        <f aca="true" t="shared" si="51" ref="J107:S107">SUM(J104,J105,J106)</f>
        <v>0</v>
      </c>
      <c r="K107" s="20">
        <f t="shared" si="51"/>
        <v>0</v>
      </c>
      <c r="L107" s="20">
        <f t="shared" si="51"/>
        <v>0</v>
      </c>
      <c r="M107" s="20">
        <f t="shared" si="51"/>
        <v>0</v>
      </c>
      <c r="N107" s="20">
        <f t="shared" si="51"/>
        <v>0</v>
      </c>
      <c r="O107" s="20">
        <f t="shared" si="51"/>
        <v>0</v>
      </c>
      <c r="P107" s="20">
        <f t="shared" si="51"/>
        <v>0</v>
      </c>
      <c r="Q107" s="20">
        <f t="shared" si="51"/>
        <v>0</v>
      </c>
      <c r="R107" s="20">
        <f t="shared" si="51"/>
        <v>0</v>
      </c>
      <c r="S107" s="20">
        <f t="shared" si="51"/>
        <v>0</v>
      </c>
      <c r="T107" s="22"/>
    </row>
    <row r="108" spans="1:20" s="37" customFormat="1" ht="12.75">
      <c r="A108" s="29"/>
      <c r="B108" s="29"/>
      <c r="C108" s="35"/>
      <c r="D108" s="36" t="s">
        <v>77</v>
      </c>
      <c r="E108" s="27">
        <f>SUM(E95+E99+E103+E107)</f>
        <v>0</v>
      </c>
      <c r="F108" s="27">
        <f>SUM(F95+F99+F103+F107)</f>
        <v>0</v>
      </c>
      <c r="G108" s="27">
        <f>SUM(G95+G99+G103+G107)</f>
        <v>0</v>
      </c>
      <c r="H108" s="29"/>
      <c r="I108" s="29"/>
      <c r="J108" s="27">
        <f aca="true" t="shared" si="52" ref="J108:S108">SUM(J95+J99+J103+J107)</f>
        <v>0</v>
      </c>
      <c r="K108" s="27">
        <f t="shared" si="52"/>
        <v>0</v>
      </c>
      <c r="L108" s="27">
        <f t="shared" si="52"/>
        <v>0</v>
      </c>
      <c r="M108" s="27">
        <f t="shared" si="52"/>
        <v>0</v>
      </c>
      <c r="N108" s="27">
        <f t="shared" si="52"/>
        <v>0</v>
      </c>
      <c r="O108" s="27">
        <f t="shared" si="52"/>
        <v>0</v>
      </c>
      <c r="P108" s="27">
        <f t="shared" si="52"/>
        <v>0</v>
      </c>
      <c r="Q108" s="27">
        <f t="shared" si="52"/>
        <v>0</v>
      </c>
      <c r="R108" s="27">
        <f t="shared" si="52"/>
        <v>0</v>
      </c>
      <c r="S108" s="27">
        <f t="shared" si="52"/>
        <v>0</v>
      </c>
      <c r="T108" s="30"/>
    </row>
  </sheetData>
  <sheetProtection sheet="1" objects="1" scenarios="1"/>
  <mergeCells count="34">
    <mergeCell ref="A92:A106"/>
    <mergeCell ref="B92:B106"/>
    <mergeCell ref="C92:C106"/>
    <mergeCell ref="A58:A72"/>
    <mergeCell ref="B58:B72"/>
    <mergeCell ref="C58:C72"/>
    <mergeCell ref="A75:A89"/>
    <mergeCell ref="B75:B89"/>
    <mergeCell ref="C75:C89"/>
    <mergeCell ref="T2:T5"/>
    <mergeCell ref="A7:A35"/>
    <mergeCell ref="B7:B38"/>
    <mergeCell ref="C7:C38"/>
    <mergeCell ref="A41:A55"/>
    <mergeCell ref="B41:B55"/>
    <mergeCell ref="C41:C55"/>
    <mergeCell ref="N2:N5"/>
    <mergeCell ref="O2:O5"/>
    <mergeCell ref="P2:P5"/>
    <mergeCell ref="Q2:Q5"/>
    <mergeCell ref="R2:R5"/>
    <mergeCell ref="S2:S5"/>
    <mergeCell ref="G2:G5"/>
    <mergeCell ref="H2:I4"/>
    <mergeCell ref="J2:J5"/>
    <mergeCell ref="K2:K5"/>
    <mergeCell ref="L2:L5"/>
    <mergeCell ref="M2:M5"/>
    <mergeCell ref="C1:D1"/>
    <mergeCell ref="A2:A5"/>
    <mergeCell ref="B2:B5"/>
    <mergeCell ref="C2:C5"/>
    <mergeCell ref="D2:E4"/>
    <mergeCell ref="F2:F5"/>
  </mergeCells>
  <printOptions/>
  <pageMargins left="0.7" right="0.5902777777777778" top="0.75" bottom="0.75" header="0.5118055555555555" footer="0.5118055555555555"/>
  <pageSetup horizontalDpi="300" verticalDpi="300" orientation="landscape" paperSize="9" scale="44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08"/>
  <sheetViews>
    <sheetView view="pageBreakPreview" zoomScale="75" zoomScaleNormal="75" zoomScaleSheetLayoutView="75" zoomScalePageLayoutView="0" workbookViewId="0" topLeftCell="A1">
      <selection activeCell="Y13" sqref="Y13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9" width="10.00390625" style="0" customWidth="1"/>
    <col min="10" max="14" width="12.8515625" style="0" customWidth="1"/>
    <col min="15" max="15" width="14.421875" style="1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6" customFormat="1" ht="15.75" customHeight="1">
      <c r="A1" s="2"/>
      <c r="B1" s="3" t="s">
        <v>0</v>
      </c>
      <c r="C1" s="71">
        <v>2012</v>
      </c>
      <c r="D1" s="71"/>
      <c r="E1" s="4"/>
      <c r="F1" s="5"/>
      <c r="G1" s="5"/>
      <c r="H1" s="4"/>
      <c r="I1" s="4"/>
      <c r="J1" s="5"/>
      <c r="K1" s="5"/>
      <c r="L1" s="5"/>
      <c r="M1" s="4"/>
      <c r="N1" s="4"/>
      <c r="O1" s="5"/>
      <c r="P1" s="4"/>
      <c r="Q1" s="4"/>
      <c r="R1" s="4"/>
      <c r="S1" s="4"/>
      <c r="T1" s="4"/>
    </row>
    <row r="2" spans="1:20" s="6" customFormat="1" ht="13.5" customHeight="1">
      <c r="A2" s="72" t="s">
        <v>1</v>
      </c>
      <c r="B2" s="72" t="s">
        <v>2</v>
      </c>
      <c r="C2" s="73" t="s">
        <v>3</v>
      </c>
      <c r="D2" s="73" t="s">
        <v>4</v>
      </c>
      <c r="E2" s="73"/>
      <c r="F2" s="72" t="s">
        <v>5</v>
      </c>
      <c r="G2" s="72" t="s">
        <v>6</v>
      </c>
      <c r="H2" s="72" t="s">
        <v>7</v>
      </c>
      <c r="I2" s="72"/>
      <c r="J2" s="72" t="s">
        <v>8</v>
      </c>
      <c r="K2" s="72" t="s">
        <v>9</v>
      </c>
      <c r="L2" s="72" t="s">
        <v>10</v>
      </c>
      <c r="M2" s="72" t="s">
        <v>11</v>
      </c>
      <c r="N2" s="72" t="s">
        <v>12</v>
      </c>
      <c r="O2" s="72" t="s">
        <v>13</v>
      </c>
      <c r="P2" s="72" t="s">
        <v>14</v>
      </c>
      <c r="Q2" s="72" t="s">
        <v>15</v>
      </c>
      <c r="R2" s="72" t="s">
        <v>16</v>
      </c>
      <c r="S2" s="72" t="s">
        <v>17</v>
      </c>
      <c r="T2" s="72" t="s">
        <v>18</v>
      </c>
    </row>
    <row r="3" spans="1:20" s="6" customFormat="1" ht="12.75" customHeight="1">
      <c r="A3" s="72"/>
      <c r="B3" s="72"/>
      <c r="C3" s="73"/>
      <c r="D3" s="73"/>
      <c r="E3" s="73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s="6" customFormat="1" ht="12.75">
      <c r="A4" s="72"/>
      <c r="B4" s="72"/>
      <c r="C4" s="73"/>
      <c r="D4" s="73"/>
      <c r="E4" s="73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s="6" customFormat="1" ht="126" customHeight="1">
      <c r="A5" s="72"/>
      <c r="B5" s="72"/>
      <c r="C5" s="73"/>
      <c r="D5" s="7" t="s">
        <v>19</v>
      </c>
      <c r="E5" s="7" t="s">
        <v>20</v>
      </c>
      <c r="F5" s="72"/>
      <c r="G5" s="72"/>
      <c r="H5" s="8" t="s">
        <v>21</v>
      </c>
      <c r="I5" s="8" t="s">
        <v>22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11</v>
      </c>
      <c r="G6" s="9">
        <v>11</v>
      </c>
      <c r="H6" s="9"/>
      <c r="I6" s="9"/>
      <c r="J6" s="9">
        <v>8</v>
      </c>
      <c r="K6" s="9">
        <v>9</v>
      </c>
      <c r="L6" s="9">
        <v>10</v>
      </c>
      <c r="M6" s="9">
        <v>17</v>
      </c>
      <c r="N6" s="9">
        <v>18</v>
      </c>
      <c r="O6" s="9">
        <v>14</v>
      </c>
      <c r="P6" s="9">
        <v>15</v>
      </c>
      <c r="Q6" s="9">
        <v>20</v>
      </c>
      <c r="R6" s="9">
        <v>21</v>
      </c>
      <c r="S6" s="9">
        <v>22</v>
      </c>
      <c r="T6" s="10">
        <v>23</v>
      </c>
    </row>
    <row r="7" spans="1:20" ht="24" customHeight="1">
      <c r="A7" s="74">
        <v>1</v>
      </c>
      <c r="B7" s="75" t="s">
        <v>23</v>
      </c>
      <c r="C7" s="76" t="s">
        <v>24</v>
      </c>
      <c r="D7" s="12" t="s">
        <v>25</v>
      </c>
      <c r="E7" s="13"/>
      <c r="F7" s="14"/>
      <c r="G7" s="14"/>
      <c r="H7" s="15"/>
      <c r="I7" s="15"/>
      <c r="J7" s="16">
        <f aca="true" t="shared" si="0" ref="J7:J36">(E7*F7)</f>
        <v>0</v>
      </c>
      <c r="K7" s="16">
        <f aca="true" t="shared" si="1" ref="K7:K36">(F7*H7)</f>
        <v>0</v>
      </c>
      <c r="L7" s="17">
        <f aca="true" t="shared" si="2" ref="L7:L43">SUM(J7,K7)</f>
        <v>0</v>
      </c>
      <c r="M7" s="15">
        <f aca="true" t="shared" si="3" ref="M7:N36">SUM(J7-O7)</f>
        <v>0</v>
      </c>
      <c r="N7" s="15">
        <f t="shared" si="3"/>
        <v>0</v>
      </c>
      <c r="O7" s="16"/>
      <c r="P7" s="16"/>
      <c r="Q7" s="15"/>
      <c r="R7" s="15"/>
      <c r="S7" s="15"/>
      <c r="T7" s="18"/>
    </row>
    <row r="8" spans="1:20" ht="24">
      <c r="A8" s="74"/>
      <c r="B8" s="75"/>
      <c r="C8" s="76"/>
      <c r="D8" s="12" t="s">
        <v>26</v>
      </c>
      <c r="E8" s="13"/>
      <c r="F8" s="14"/>
      <c r="G8" s="14"/>
      <c r="H8" s="15"/>
      <c r="I8" s="15"/>
      <c r="J8" s="16">
        <f t="shared" si="0"/>
        <v>0</v>
      </c>
      <c r="K8" s="16">
        <f t="shared" si="1"/>
        <v>0</v>
      </c>
      <c r="L8" s="17">
        <f t="shared" si="2"/>
        <v>0</v>
      </c>
      <c r="M8" s="15">
        <f t="shared" si="3"/>
        <v>0</v>
      </c>
      <c r="N8" s="15">
        <f t="shared" si="3"/>
        <v>0</v>
      </c>
      <c r="O8" s="16"/>
      <c r="P8" s="16"/>
      <c r="Q8" s="15"/>
      <c r="R8" s="15"/>
      <c r="S8" s="15"/>
      <c r="T8" s="18"/>
    </row>
    <row r="9" spans="1:20" ht="24">
      <c r="A9" s="74"/>
      <c r="B9" s="75"/>
      <c r="C9" s="76"/>
      <c r="D9" s="12" t="s">
        <v>27</v>
      </c>
      <c r="E9" s="13"/>
      <c r="F9" s="14"/>
      <c r="G9" s="14"/>
      <c r="H9" s="15"/>
      <c r="I9" s="15"/>
      <c r="J9" s="16">
        <f t="shared" si="0"/>
        <v>0</v>
      </c>
      <c r="K9" s="16">
        <f t="shared" si="1"/>
        <v>0</v>
      </c>
      <c r="L9" s="17">
        <f t="shared" si="2"/>
        <v>0</v>
      </c>
      <c r="M9" s="15">
        <f t="shared" si="3"/>
        <v>0</v>
      </c>
      <c r="N9" s="15">
        <f t="shared" si="3"/>
        <v>0</v>
      </c>
      <c r="O9" s="16"/>
      <c r="P9" s="16"/>
      <c r="Q9" s="15"/>
      <c r="R9" s="15"/>
      <c r="S9" s="15"/>
      <c r="T9" s="18"/>
    </row>
    <row r="10" spans="1:20" ht="24">
      <c r="A10" s="74"/>
      <c r="B10" s="75"/>
      <c r="C10" s="76"/>
      <c r="D10" s="12" t="s">
        <v>28</v>
      </c>
      <c r="E10" s="13"/>
      <c r="F10" s="14"/>
      <c r="G10" s="14"/>
      <c r="H10" s="15"/>
      <c r="I10" s="15"/>
      <c r="J10" s="16">
        <f t="shared" si="0"/>
        <v>0</v>
      </c>
      <c r="K10" s="16">
        <f t="shared" si="1"/>
        <v>0</v>
      </c>
      <c r="L10" s="17">
        <f t="shared" si="2"/>
        <v>0</v>
      </c>
      <c r="M10" s="15">
        <f t="shared" si="3"/>
        <v>0</v>
      </c>
      <c r="N10" s="15">
        <f t="shared" si="3"/>
        <v>0</v>
      </c>
      <c r="O10" s="16"/>
      <c r="P10" s="16"/>
      <c r="Q10" s="15"/>
      <c r="R10" s="15"/>
      <c r="S10" s="15"/>
      <c r="T10" s="18"/>
    </row>
    <row r="11" spans="1:20" ht="24">
      <c r="A11" s="74"/>
      <c r="B11" s="75"/>
      <c r="C11" s="76"/>
      <c r="D11" s="12" t="s">
        <v>29</v>
      </c>
      <c r="E11" s="13"/>
      <c r="F11" s="14"/>
      <c r="G11" s="14"/>
      <c r="H11" s="15"/>
      <c r="I11" s="15"/>
      <c r="J11" s="16">
        <f t="shared" si="0"/>
        <v>0</v>
      </c>
      <c r="K11" s="16">
        <f t="shared" si="1"/>
        <v>0</v>
      </c>
      <c r="L11" s="17">
        <f t="shared" si="2"/>
        <v>0</v>
      </c>
      <c r="M11" s="15">
        <f t="shared" si="3"/>
        <v>0</v>
      </c>
      <c r="N11" s="15">
        <f t="shared" si="3"/>
        <v>0</v>
      </c>
      <c r="O11" s="16"/>
      <c r="P11" s="16"/>
      <c r="Q11" s="15"/>
      <c r="R11" s="15"/>
      <c r="S11" s="15"/>
      <c r="T11" s="18"/>
    </row>
    <row r="12" spans="1:20" ht="24">
      <c r="A12" s="74"/>
      <c r="B12" s="75"/>
      <c r="C12" s="76"/>
      <c r="D12" s="12" t="s">
        <v>30</v>
      </c>
      <c r="E12" s="13"/>
      <c r="F12" s="14"/>
      <c r="G12" s="14"/>
      <c r="H12" s="15"/>
      <c r="I12" s="15"/>
      <c r="J12" s="16">
        <f t="shared" si="0"/>
        <v>0</v>
      </c>
      <c r="K12" s="16">
        <f t="shared" si="1"/>
        <v>0</v>
      </c>
      <c r="L12" s="17">
        <f t="shared" si="2"/>
        <v>0</v>
      </c>
      <c r="M12" s="15">
        <f t="shared" si="3"/>
        <v>0</v>
      </c>
      <c r="N12" s="15">
        <f t="shared" si="3"/>
        <v>0</v>
      </c>
      <c r="O12" s="16"/>
      <c r="P12" s="16"/>
      <c r="Q12" s="15"/>
      <c r="R12" s="15"/>
      <c r="S12" s="15"/>
      <c r="T12" s="18"/>
    </row>
    <row r="13" spans="1:20" ht="36">
      <c r="A13" s="74"/>
      <c r="B13" s="75"/>
      <c r="C13" s="76"/>
      <c r="D13" s="19" t="s">
        <v>31</v>
      </c>
      <c r="E13" s="20">
        <f aca="true" t="shared" si="4" ref="E13:G14">SUM(E7,E9,E11)</f>
        <v>0</v>
      </c>
      <c r="F13" s="20">
        <f t="shared" si="4"/>
        <v>0</v>
      </c>
      <c r="G13" s="20">
        <f t="shared" si="4"/>
        <v>0</v>
      </c>
      <c r="H13" s="21"/>
      <c r="I13" s="21"/>
      <c r="J13" s="20">
        <f aca="true" t="shared" si="5" ref="J13:S13">SUM(J7,J9,J11)</f>
        <v>0</v>
      </c>
      <c r="K13" s="20">
        <f t="shared" si="5"/>
        <v>0</v>
      </c>
      <c r="L13" s="20">
        <f t="shared" si="5"/>
        <v>0</v>
      </c>
      <c r="M13" s="20">
        <f t="shared" si="5"/>
        <v>0</v>
      </c>
      <c r="N13" s="20">
        <f t="shared" si="5"/>
        <v>0</v>
      </c>
      <c r="O13" s="20">
        <f t="shared" si="5"/>
        <v>0</v>
      </c>
      <c r="P13" s="20">
        <f t="shared" si="5"/>
        <v>0</v>
      </c>
      <c r="Q13" s="20">
        <f t="shared" si="5"/>
        <v>0</v>
      </c>
      <c r="R13" s="20">
        <f t="shared" si="5"/>
        <v>0</v>
      </c>
      <c r="S13" s="20">
        <f t="shared" si="5"/>
        <v>0</v>
      </c>
      <c r="T13" s="22"/>
    </row>
    <row r="14" spans="1:20" ht="36">
      <c r="A14" s="74"/>
      <c r="B14" s="75"/>
      <c r="C14" s="76"/>
      <c r="D14" s="19" t="s">
        <v>32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1"/>
      <c r="I14" s="21"/>
      <c r="J14" s="20">
        <f aca="true" t="shared" si="6" ref="J14:S14">SUM(J8,J10,J12)</f>
        <v>0</v>
      </c>
      <c r="K14" s="20">
        <f t="shared" si="6"/>
        <v>0</v>
      </c>
      <c r="L14" s="20">
        <f t="shared" si="6"/>
        <v>0</v>
      </c>
      <c r="M14" s="20">
        <f t="shared" si="6"/>
        <v>0</v>
      </c>
      <c r="N14" s="20">
        <f t="shared" si="6"/>
        <v>0</v>
      </c>
      <c r="O14" s="20">
        <f t="shared" si="6"/>
        <v>0</v>
      </c>
      <c r="P14" s="20">
        <f t="shared" si="6"/>
        <v>0</v>
      </c>
      <c r="Q14" s="20">
        <f t="shared" si="6"/>
        <v>0</v>
      </c>
      <c r="R14" s="20">
        <f t="shared" si="6"/>
        <v>0</v>
      </c>
      <c r="S14" s="20">
        <f t="shared" si="6"/>
        <v>0</v>
      </c>
      <c r="T14" s="22"/>
    </row>
    <row r="15" spans="1:20" ht="24">
      <c r="A15" s="74"/>
      <c r="B15" s="75"/>
      <c r="C15" s="76"/>
      <c r="D15" s="12" t="s">
        <v>33</v>
      </c>
      <c r="E15" s="13"/>
      <c r="F15" s="14"/>
      <c r="G15" s="14"/>
      <c r="H15" s="15"/>
      <c r="I15" s="15"/>
      <c r="J15" s="16">
        <f t="shared" si="0"/>
        <v>0</v>
      </c>
      <c r="K15" s="16">
        <f t="shared" si="1"/>
        <v>0</v>
      </c>
      <c r="L15" s="17">
        <f t="shared" si="2"/>
        <v>0</v>
      </c>
      <c r="M15" s="15">
        <f t="shared" si="3"/>
        <v>0</v>
      </c>
      <c r="N15" s="15">
        <f t="shared" si="3"/>
        <v>0</v>
      </c>
      <c r="O15" s="16"/>
      <c r="P15" s="16"/>
      <c r="Q15" s="15"/>
      <c r="R15" s="15"/>
      <c r="S15" s="15"/>
      <c r="T15" s="18"/>
    </row>
    <row r="16" spans="1:20" ht="24">
      <c r="A16" s="74"/>
      <c r="B16" s="75"/>
      <c r="C16" s="76"/>
      <c r="D16" s="12" t="s">
        <v>34</v>
      </c>
      <c r="E16" s="13"/>
      <c r="F16" s="14"/>
      <c r="G16" s="14"/>
      <c r="H16" s="15"/>
      <c r="I16" s="15"/>
      <c r="J16" s="16">
        <f t="shared" si="0"/>
        <v>0</v>
      </c>
      <c r="K16" s="16">
        <f t="shared" si="1"/>
        <v>0</v>
      </c>
      <c r="L16" s="17">
        <f t="shared" si="2"/>
        <v>0</v>
      </c>
      <c r="M16" s="15">
        <f t="shared" si="3"/>
        <v>0</v>
      </c>
      <c r="N16" s="15">
        <f t="shared" si="3"/>
        <v>0</v>
      </c>
      <c r="O16" s="16"/>
      <c r="P16" s="16"/>
      <c r="Q16" s="15"/>
      <c r="R16" s="15"/>
      <c r="S16" s="15"/>
      <c r="T16" s="18"/>
    </row>
    <row r="17" spans="1:20" ht="12.75">
      <c r="A17" s="74"/>
      <c r="B17" s="75"/>
      <c r="C17" s="76"/>
      <c r="D17" s="12" t="s">
        <v>35</v>
      </c>
      <c r="E17" s="13"/>
      <c r="F17" s="14"/>
      <c r="G17" s="14"/>
      <c r="H17" s="15"/>
      <c r="I17" s="15"/>
      <c r="J17" s="16">
        <f t="shared" si="0"/>
        <v>0</v>
      </c>
      <c r="K17" s="16">
        <f t="shared" si="1"/>
        <v>0</v>
      </c>
      <c r="L17" s="17">
        <f t="shared" si="2"/>
        <v>0</v>
      </c>
      <c r="M17" s="15">
        <f t="shared" si="3"/>
        <v>0</v>
      </c>
      <c r="N17" s="15">
        <f t="shared" si="3"/>
        <v>0</v>
      </c>
      <c r="O17" s="16"/>
      <c r="P17" s="16"/>
      <c r="Q17" s="15"/>
      <c r="R17" s="15"/>
      <c r="S17" s="15"/>
      <c r="T17" s="18"/>
    </row>
    <row r="18" spans="1:20" ht="24">
      <c r="A18" s="74"/>
      <c r="B18" s="75"/>
      <c r="C18" s="76"/>
      <c r="D18" s="12" t="s">
        <v>36</v>
      </c>
      <c r="E18" s="13"/>
      <c r="F18" s="14"/>
      <c r="G18" s="14"/>
      <c r="H18" s="15"/>
      <c r="I18" s="15"/>
      <c r="J18" s="16">
        <f t="shared" si="0"/>
        <v>0</v>
      </c>
      <c r="K18" s="16">
        <f t="shared" si="1"/>
        <v>0</v>
      </c>
      <c r="L18" s="17">
        <f t="shared" si="2"/>
        <v>0</v>
      </c>
      <c r="M18" s="15">
        <f t="shared" si="3"/>
        <v>0</v>
      </c>
      <c r="N18" s="15">
        <f t="shared" si="3"/>
        <v>0</v>
      </c>
      <c r="O18" s="16"/>
      <c r="P18" s="16"/>
      <c r="Q18" s="15"/>
      <c r="R18" s="15"/>
      <c r="S18" s="15"/>
      <c r="T18" s="18"/>
    </row>
    <row r="19" spans="1:20" ht="24.75" customHeight="1">
      <c r="A19" s="74"/>
      <c r="B19" s="75"/>
      <c r="C19" s="76"/>
      <c r="D19" s="12" t="s">
        <v>37</v>
      </c>
      <c r="E19" s="13"/>
      <c r="F19" s="14"/>
      <c r="G19" s="14"/>
      <c r="H19" s="15"/>
      <c r="I19" s="15"/>
      <c r="J19" s="16">
        <f t="shared" si="0"/>
        <v>0</v>
      </c>
      <c r="K19" s="16">
        <f t="shared" si="1"/>
        <v>0</v>
      </c>
      <c r="L19" s="17">
        <f t="shared" si="2"/>
        <v>0</v>
      </c>
      <c r="M19" s="15">
        <f t="shared" si="3"/>
        <v>0</v>
      </c>
      <c r="N19" s="15">
        <f t="shared" si="3"/>
        <v>0</v>
      </c>
      <c r="O19" s="16"/>
      <c r="P19" s="16"/>
      <c r="Q19" s="15"/>
      <c r="R19" s="15"/>
      <c r="S19" s="15"/>
      <c r="T19" s="18"/>
    </row>
    <row r="20" spans="1:20" ht="24">
      <c r="A20" s="74"/>
      <c r="B20" s="75"/>
      <c r="C20" s="76"/>
      <c r="D20" s="12" t="s">
        <v>38</v>
      </c>
      <c r="E20" s="13"/>
      <c r="F20" s="14"/>
      <c r="G20" s="14"/>
      <c r="H20" s="15"/>
      <c r="I20" s="15"/>
      <c r="J20" s="16">
        <f t="shared" si="0"/>
        <v>0</v>
      </c>
      <c r="K20" s="16">
        <f t="shared" si="1"/>
        <v>0</v>
      </c>
      <c r="L20" s="17">
        <f t="shared" si="2"/>
        <v>0</v>
      </c>
      <c r="M20" s="15">
        <f t="shared" si="3"/>
        <v>0</v>
      </c>
      <c r="N20" s="15">
        <f t="shared" si="3"/>
        <v>0</v>
      </c>
      <c r="O20" s="16"/>
      <c r="P20" s="16"/>
      <c r="Q20" s="15"/>
      <c r="R20" s="15"/>
      <c r="S20" s="15"/>
      <c r="T20" s="18"/>
    </row>
    <row r="21" spans="1:20" ht="36">
      <c r="A21" s="74"/>
      <c r="B21" s="75"/>
      <c r="C21" s="76"/>
      <c r="D21" s="19" t="s">
        <v>39</v>
      </c>
      <c r="E21" s="20">
        <f aca="true" t="shared" si="7" ref="E21:G22">SUM(E15,E17,E19)</f>
        <v>0</v>
      </c>
      <c r="F21" s="20">
        <f t="shared" si="7"/>
        <v>0</v>
      </c>
      <c r="G21" s="20">
        <f t="shared" si="7"/>
        <v>0</v>
      </c>
      <c r="H21" s="21"/>
      <c r="I21" s="21"/>
      <c r="J21" s="20">
        <f aca="true" t="shared" si="8" ref="J21:S21">SUM(J15,J17,J19)</f>
        <v>0</v>
      </c>
      <c r="K21" s="20">
        <f t="shared" si="8"/>
        <v>0</v>
      </c>
      <c r="L21" s="20">
        <f t="shared" si="8"/>
        <v>0</v>
      </c>
      <c r="M21" s="20">
        <f t="shared" si="8"/>
        <v>0</v>
      </c>
      <c r="N21" s="20">
        <f t="shared" si="8"/>
        <v>0</v>
      </c>
      <c r="O21" s="20">
        <f t="shared" si="8"/>
        <v>0</v>
      </c>
      <c r="P21" s="20">
        <f t="shared" si="8"/>
        <v>0</v>
      </c>
      <c r="Q21" s="20">
        <f t="shared" si="8"/>
        <v>0</v>
      </c>
      <c r="R21" s="20">
        <f t="shared" si="8"/>
        <v>0</v>
      </c>
      <c r="S21" s="20">
        <f t="shared" si="8"/>
        <v>0</v>
      </c>
      <c r="T21" s="22"/>
    </row>
    <row r="22" spans="1:20" ht="36">
      <c r="A22" s="74"/>
      <c r="B22" s="75"/>
      <c r="C22" s="76"/>
      <c r="D22" s="19" t="s">
        <v>40</v>
      </c>
      <c r="E22" s="20">
        <f t="shared" si="7"/>
        <v>0</v>
      </c>
      <c r="F22" s="20">
        <f t="shared" si="7"/>
        <v>0</v>
      </c>
      <c r="G22" s="20">
        <f t="shared" si="7"/>
        <v>0</v>
      </c>
      <c r="H22" s="21"/>
      <c r="I22" s="21"/>
      <c r="J22" s="20">
        <f aca="true" t="shared" si="9" ref="J22:S22">SUM(J16,J18,J20)</f>
        <v>0</v>
      </c>
      <c r="K22" s="20">
        <f t="shared" si="9"/>
        <v>0</v>
      </c>
      <c r="L22" s="20">
        <f t="shared" si="9"/>
        <v>0</v>
      </c>
      <c r="M22" s="20">
        <f t="shared" si="9"/>
        <v>0</v>
      </c>
      <c r="N22" s="20">
        <f t="shared" si="9"/>
        <v>0</v>
      </c>
      <c r="O22" s="20">
        <f t="shared" si="9"/>
        <v>0</v>
      </c>
      <c r="P22" s="20">
        <f t="shared" si="9"/>
        <v>0</v>
      </c>
      <c r="Q22" s="20">
        <f t="shared" si="9"/>
        <v>0</v>
      </c>
      <c r="R22" s="20">
        <f t="shared" si="9"/>
        <v>0</v>
      </c>
      <c r="S22" s="20">
        <f t="shared" si="9"/>
        <v>0</v>
      </c>
      <c r="T22" s="22"/>
    </row>
    <row r="23" spans="1:20" ht="27.75" customHeight="1">
      <c r="A23" s="74"/>
      <c r="B23" s="75"/>
      <c r="C23" s="76"/>
      <c r="D23" s="12" t="s">
        <v>41</v>
      </c>
      <c r="E23" s="13"/>
      <c r="F23" s="14"/>
      <c r="G23" s="14"/>
      <c r="H23" s="15"/>
      <c r="I23" s="15"/>
      <c r="J23" s="16">
        <f t="shared" si="0"/>
        <v>0</v>
      </c>
      <c r="K23" s="16">
        <f t="shared" si="1"/>
        <v>0</v>
      </c>
      <c r="L23" s="17">
        <f t="shared" si="2"/>
        <v>0</v>
      </c>
      <c r="M23" s="15">
        <f t="shared" si="3"/>
        <v>0</v>
      </c>
      <c r="N23" s="15">
        <f t="shared" si="3"/>
        <v>0</v>
      </c>
      <c r="O23" s="16"/>
      <c r="P23" s="16"/>
      <c r="Q23" s="15"/>
      <c r="R23" s="15"/>
      <c r="S23" s="15"/>
      <c r="T23" s="18"/>
    </row>
    <row r="24" spans="1:20" ht="24">
      <c r="A24" s="74"/>
      <c r="B24" s="75"/>
      <c r="C24" s="76"/>
      <c r="D24" s="12" t="s">
        <v>42</v>
      </c>
      <c r="E24" s="13"/>
      <c r="F24" s="14"/>
      <c r="G24" s="14"/>
      <c r="H24" s="15"/>
      <c r="I24" s="15"/>
      <c r="J24" s="16">
        <f t="shared" si="0"/>
        <v>0</v>
      </c>
      <c r="K24" s="16">
        <f t="shared" si="1"/>
        <v>0</v>
      </c>
      <c r="L24" s="17">
        <f t="shared" si="2"/>
        <v>0</v>
      </c>
      <c r="M24" s="15">
        <f t="shared" si="3"/>
        <v>0</v>
      </c>
      <c r="N24" s="15">
        <f t="shared" si="3"/>
        <v>0</v>
      </c>
      <c r="O24" s="16"/>
      <c r="P24" s="16"/>
      <c r="Q24" s="15"/>
      <c r="R24" s="15"/>
      <c r="S24" s="15"/>
      <c r="T24" s="18"/>
    </row>
    <row r="25" spans="1:20" ht="24">
      <c r="A25" s="74"/>
      <c r="B25" s="75"/>
      <c r="C25" s="76"/>
      <c r="D25" s="12" t="s">
        <v>43</v>
      </c>
      <c r="E25" s="13"/>
      <c r="F25" s="14"/>
      <c r="G25" s="14"/>
      <c r="H25" s="15"/>
      <c r="I25" s="15"/>
      <c r="J25" s="16">
        <f t="shared" si="0"/>
        <v>0</v>
      </c>
      <c r="K25" s="16">
        <f t="shared" si="1"/>
        <v>0</v>
      </c>
      <c r="L25" s="17">
        <f t="shared" si="2"/>
        <v>0</v>
      </c>
      <c r="M25" s="15">
        <f t="shared" si="3"/>
        <v>0</v>
      </c>
      <c r="N25" s="15">
        <f t="shared" si="3"/>
        <v>0</v>
      </c>
      <c r="O25" s="16"/>
      <c r="P25" s="16"/>
      <c r="Q25" s="15"/>
      <c r="R25" s="15"/>
      <c r="S25" s="15"/>
      <c r="T25" s="18"/>
    </row>
    <row r="26" spans="1:20" ht="24">
      <c r="A26" s="74"/>
      <c r="B26" s="75"/>
      <c r="C26" s="76"/>
      <c r="D26" s="12" t="s">
        <v>44</v>
      </c>
      <c r="E26" s="13"/>
      <c r="F26" s="14"/>
      <c r="G26" s="14"/>
      <c r="H26" s="15"/>
      <c r="I26" s="15"/>
      <c r="J26" s="16">
        <f t="shared" si="0"/>
        <v>0</v>
      </c>
      <c r="K26" s="16">
        <f t="shared" si="1"/>
        <v>0</v>
      </c>
      <c r="L26" s="17">
        <f t="shared" si="2"/>
        <v>0</v>
      </c>
      <c r="M26" s="15">
        <f t="shared" si="3"/>
        <v>0</v>
      </c>
      <c r="N26" s="15">
        <f t="shared" si="3"/>
        <v>0</v>
      </c>
      <c r="O26" s="16"/>
      <c r="P26" s="16"/>
      <c r="Q26" s="15"/>
      <c r="R26" s="15"/>
      <c r="S26" s="15"/>
      <c r="T26" s="18"/>
    </row>
    <row r="27" spans="1:20" ht="24">
      <c r="A27" s="74"/>
      <c r="B27" s="75"/>
      <c r="C27" s="76"/>
      <c r="D27" s="12" t="s">
        <v>45</v>
      </c>
      <c r="E27" s="13"/>
      <c r="F27" s="14"/>
      <c r="G27" s="14"/>
      <c r="H27" s="15"/>
      <c r="I27" s="15"/>
      <c r="J27" s="16">
        <f t="shared" si="0"/>
        <v>0</v>
      </c>
      <c r="K27" s="16">
        <f t="shared" si="1"/>
        <v>0</v>
      </c>
      <c r="L27" s="17">
        <f t="shared" si="2"/>
        <v>0</v>
      </c>
      <c r="M27" s="15">
        <f t="shared" si="3"/>
        <v>0</v>
      </c>
      <c r="N27" s="15">
        <f t="shared" si="3"/>
        <v>0</v>
      </c>
      <c r="O27" s="16"/>
      <c r="P27" s="16"/>
      <c r="Q27" s="15"/>
      <c r="R27" s="15"/>
      <c r="S27" s="15"/>
      <c r="T27" s="18"/>
    </row>
    <row r="28" spans="1:20" ht="24">
      <c r="A28" s="74"/>
      <c r="B28" s="75"/>
      <c r="C28" s="76"/>
      <c r="D28" s="12" t="s">
        <v>46</v>
      </c>
      <c r="E28" s="13"/>
      <c r="F28" s="14"/>
      <c r="G28" s="14"/>
      <c r="H28" s="15"/>
      <c r="I28" s="15"/>
      <c r="J28" s="16">
        <f t="shared" si="0"/>
        <v>0</v>
      </c>
      <c r="K28" s="16">
        <f t="shared" si="1"/>
        <v>0</v>
      </c>
      <c r="L28" s="17">
        <f t="shared" si="2"/>
        <v>0</v>
      </c>
      <c r="M28" s="15">
        <f t="shared" si="3"/>
        <v>0</v>
      </c>
      <c r="N28" s="15">
        <f t="shared" si="3"/>
        <v>0</v>
      </c>
      <c r="O28" s="16"/>
      <c r="P28" s="16"/>
      <c r="Q28" s="15"/>
      <c r="R28" s="15"/>
      <c r="S28" s="15"/>
      <c r="T28" s="18"/>
    </row>
    <row r="29" spans="1:20" ht="36">
      <c r="A29" s="74"/>
      <c r="B29" s="75"/>
      <c r="C29" s="76"/>
      <c r="D29" s="19" t="s">
        <v>47</v>
      </c>
      <c r="E29" s="20">
        <f aca="true" t="shared" si="10" ref="E29:G30">SUM(E23,E25,E27)</f>
        <v>0</v>
      </c>
      <c r="F29" s="20">
        <f t="shared" si="10"/>
        <v>0</v>
      </c>
      <c r="G29" s="20">
        <f t="shared" si="10"/>
        <v>0</v>
      </c>
      <c r="H29" s="21"/>
      <c r="I29" s="21"/>
      <c r="J29" s="20">
        <f aca="true" t="shared" si="11" ref="J29:S29">SUM(J23,J25,J27)</f>
        <v>0</v>
      </c>
      <c r="K29" s="20">
        <f t="shared" si="11"/>
        <v>0</v>
      </c>
      <c r="L29" s="20">
        <f t="shared" si="11"/>
        <v>0</v>
      </c>
      <c r="M29" s="20">
        <f t="shared" si="11"/>
        <v>0</v>
      </c>
      <c r="N29" s="20">
        <f t="shared" si="11"/>
        <v>0</v>
      </c>
      <c r="O29" s="20">
        <f t="shared" si="11"/>
        <v>0</v>
      </c>
      <c r="P29" s="20">
        <f t="shared" si="11"/>
        <v>0</v>
      </c>
      <c r="Q29" s="20">
        <f t="shared" si="11"/>
        <v>0</v>
      </c>
      <c r="R29" s="20">
        <f t="shared" si="11"/>
        <v>0</v>
      </c>
      <c r="S29" s="20">
        <f t="shared" si="11"/>
        <v>0</v>
      </c>
      <c r="T29" s="22"/>
    </row>
    <row r="30" spans="1:20" ht="36">
      <c r="A30" s="74"/>
      <c r="B30" s="75"/>
      <c r="C30" s="76"/>
      <c r="D30" s="19" t="s">
        <v>48</v>
      </c>
      <c r="E30" s="20">
        <f t="shared" si="10"/>
        <v>0</v>
      </c>
      <c r="F30" s="20">
        <f t="shared" si="10"/>
        <v>0</v>
      </c>
      <c r="G30" s="20">
        <f t="shared" si="10"/>
        <v>0</v>
      </c>
      <c r="H30" s="21"/>
      <c r="I30" s="21"/>
      <c r="J30" s="20">
        <f aca="true" t="shared" si="12" ref="J30:S30">SUM(J24,J26,J28)</f>
        <v>0</v>
      </c>
      <c r="K30" s="20">
        <f t="shared" si="12"/>
        <v>0</v>
      </c>
      <c r="L30" s="20">
        <f t="shared" si="12"/>
        <v>0</v>
      </c>
      <c r="M30" s="20">
        <f t="shared" si="12"/>
        <v>0</v>
      </c>
      <c r="N30" s="20">
        <f t="shared" si="12"/>
        <v>0</v>
      </c>
      <c r="O30" s="20">
        <f t="shared" si="12"/>
        <v>0</v>
      </c>
      <c r="P30" s="20">
        <f t="shared" si="12"/>
        <v>0</v>
      </c>
      <c r="Q30" s="20">
        <f t="shared" si="12"/>
        <v>0</v>
      </c>
      <c r="R30" s="20">
        <f t="shared" si="12"/>
        <v>0</v>
      </c>
      <c r="S30" s="20">
        <f t="shared" si="12"/>
        <v>0</v>
      </c>
      <c r="T30" s="22"/>
    </row>
    <row r="31" spans="1:20" ht="24">
      <c r="A31" s="74"/>
      <c r="B31" s="75"/>
      <c r="C31" s="76"/>
      <c r="D31" s="23" t="s">
        <v>49</v>
      </c>
      <c r="E31" s="13"/>
      <c r="F31" s="14"/>
      <c r="G31" s="14"/>
      <c r="H31" s="15"/>
      <c r="I31" s="15"/>
      <c r="J31" s="16">
        <f t="shared" si="0"/>
        <v>0</v>
      </c>
      <c r="K31" s="16">
        <f t="shared" si="1"/>
        <v>0</v>
      </c>
      <c r="L31" s="17">
        <f t="shared" si="2"/>
        <v>0</v>
      </c>
      <c r="M31" s="15">
        <f t="shared" si="3"/>
        <v>0</v>
      </c>
      <c r="N31" s="15">
        <f t="shared" si="3"/>
        <v>0</v>
      </c>
      <c r="O31" s="16"/>
      <c r="P31" s="16"/>
      <c r="Q31" s="15"/>
      <c r="R31" s="15"/>
      <c r="S31" s="15"/>
      <c r="T31" s="18"/>
    </row>
    <row r="32" spans="1:20" ht="24">
      <c r="A32" s="74"/>
      <c r="B32" s="75"/>
      <c r="C32" s="76"/>
      <c r="D32" s="23" t="s">
        <v>50</v>
      </c>
      <c r="E32" s="13"/>
      <c r="F32" s="14"/>
      <c r="G32" s="14"/>
      <c r="H32" s="15"/>
      <c r="I32" s="15"/>
      <c r="J32" s="16">
        <f t="shared" si="0"/>
        <v>0</v>
      </c>
      <c r="K32" s="16">
        <f t="shared" si="1"/>
        <v>0</v>
      </c>
      <c r="L32" s="17">
        <f t="shared" si="2"/>
        <v>0</v>
      </c>
      <c r="M32" s="15">
        <f t="shared" si="3"/>
        <v>0</v>
      </c>
      <c r="N32" s="15">
        <f t="shared" si="3"/>
        <v>0</v>
      </c>
      <c r="O32" s="16"/>
      <c r="P32" s="16"/>
      <c r="Q32" s="15"/>
      <c r="R32" s="15"/>
      <c r="S32" s="15"/>
      <c r="T32" s="18"/>
    </row>
    <row r="33" spans="1:20" ht="24">
      <c r="A33" s="74"/>
      <c r="B33" s="75"/>
      <c r="C33" s="76"/>
      <c r="D33" s="23" t="s">
        <v>51</v>
      </c>
      <c r="E33" s="13"/>
      <c r="F33" s="14"/>
      <c r="G33" s="14"/>
      <c r="H33" s="15"/>
      <c r="I33" s="15"/>
      <c r="J33" s="16">
        <f t="shared" si="0"/>
        <v>0</v>
      </c>
      <c r="K33" s="16">
        <f t="shared" si="1"/>
        <v>0</v>
      </c>
      <c r="L33" s="17">
        <f t="shared" si="2"/>
        <v>0</v>
      </c>
      <c r="M33" s="15">
        <f t="shared" si="3"/>
        <v>0</v>
      </c>
      <c r="N33" s="15">
        <f t="shared" si="3"/>
        <v>0</v>
      </c>
      <c r="O33" s="16"/>
      <c r="P33" s="16"/>
      <c r="Q33" s="15"/>
      <c r="R33" s="15"/>
      <c r="S33" s="15"/>
      <c r="T33" s="18"/>
    </row>
    <row r="34" spans="1:20" ht="30.75" customHeight="1">
      <c r="A34" s="74"/>
      <c r="B34" s="75"/>
      <c r="C34" s="76"/>
      <c r="D34" s="23" t="s">
        <v>52</v>
      </c>
      <c r="E34" s="13"/>
      <c r="F34" s="14"/>
      <c r="G34" s="14"/>
      <c r="H34" s="15"/>
      <c r="I34" s="15"/>
      <c r="J34" s="16">
        <f t="shared" si="0"/>
        <v>0</v>
      </c>
      <c r="K34" s="16">
        <f t="shared" si="1"/>
        <v>0</v>
      </c>
      <c r="L34" s="17">
        <f t="shared" si="2"/>
        <v>0</v>
      </c>
      <c r="M34" s="15">
        <f t="shared" si="3"/>
        <v>0</v>
      </c>
      <c r="N34" s="15">
        <f t="shared" si="3"/>
        <v>0</v>
      </c>
      <c r="O34" s="16"/>
      <c r="P34" s="16"/>
      <c r="Q34" s="15"/>
      <c r="R34" s="15"/>
      <c r="S34" s="15"/>
      <c r="T34" s="18"/>
    </row>
    <row r="35" spans="1:20" ht="24" customHeight="1">
      <c r="A35" s="74"/>
      <c r="B35" s="75"/>
      <c r="C35" s="76"/>
      <c r="D35" s="23" t="s">
        <v>53</v>
      </c>
      <c r="E35" s="13"/>
      <c r="F35" s="14"/>
      <c r="G35" s="14"/>
      <c r="H35" s="15"/>
      <c r="I35" s="15"/>
      <c r="J35" s="16">
        <f t="shared" si="0"/>
        <v>0</v>
      </c>
      <c r="K35" s="16">
        <f t="shared" si="1"/>
        <v>0</v>
      </c>
      <c r="L35" s="17">
        <f t="shared" si="2"/>
        <v>0</v>
      </c>
      <c r="M35" s="15">
        <f t="shared" si="3"/>
        <v>0</v>
      </c>
      <c r="N35" s="15">
        <f t="shared" si="3"/>
        <v>0</v>
      </c>
      <c r="O35" s="16"/>
      <c r="P35" s="16"/>
      <c r="Q35" s="15"/>
      <c r="R35" s="15"/>
      <c r="S35" s="15"/>
      <c r="T35" s="18"/>
    </row>
    <row r="36" spans="1:20" ht="32.25" customHeight="1">
      <c r="A36" s="11"/>
      <c r="B36" s="75"/>
      <c r="C36" s="76"/>
      <c r="D36" s="23" t="s">
        <v>54</v>
      </c>
      <c r="E36" s="13"/>
      <c r="F36" s="14"/>
      <c r="G36" s="14"/>
      <c r="H36" s="24"/>
      <c r="I36" s="24"/>
      <c r="J36" s="16">
        <f t="shared" si="0"/>
        <v>0</v>
      </c>
      <c r="K36" s="16">
        <f t="shared" si="1"/>
        <v>0</v>
      </c>
      <c r="L36" s="17">
        <f t="shared" si="2"/>
        <v>0</v>
      </c>
      <c r="M36" s="15">
        <f t="shared" si="3"/>
        <v>0</v>
      </c>
      <c r="N36" s="15">
        <f t="shared" si="3"/>
        <v>0</v>
      </c>
      <c r="O36" s="16"/>
      <c r="P36" s="16"/>
      <c r="Q36" s="15"/>
      <c r="R36" s="15"/>
      <c r="S36" s="15"/>
      <c r="T36" s="18"/>
    </row>
    <row r="37" spans="1:20" ht="36">
      <c r="A37" s="11"/>
      <c r="B37" s="75"/>
      <c r="C37" s="75"/>
      <c r="D37" s="19" t="s">
        <v>55</v>
      </c>
      <c r="E37" s="20">
        <f aca="true" t="shared" si="13" ref="E37:G38">SUM(E31,E33,E35)</f>
        <v>0</v>
      </c>
      <c r="F37" s="20">
        <f t="shared" si="13"/>
        <v>0</v>
      </c>
      <c r="G37" s="20">
        <f t="shared" si="13"/>
        <v>0</v>
      </c>
      <c r="H37" s="21"/>
      <c r="I37" s="21"/>
      <c r="J37" s="20">
        <f aca="true" t="shared" si="14" ref="J37:S37">SUM(J31,J33,J35)</f>
        <v>0</v>
      </c>
      <c r="K37" s="20">
        <f t="shared" si="14"/>
        <v>0</v>
      </c>
      <c r="L37" s="20">
        <f t="shared" si="14"/>
        <v>0</v>
      </c>
      <c r="M37" s="20">
        <f t="shared" si="14"/>
        <v>0</v>
      </c>
      <c r="N37" s="20">
        <f t="shared" si="14"/>
        <v>0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R37" s="20">
        <f t="shared" si="14"/>
        <v>0</v>
      </c>
      <c r="S37" s="20">
        <f t="shared" si="14"/>
        <v>0</v>
      </c>
      <c r="T37" s="22"/>
    </row>
    <row r="38" spans="1:20" ht="36">
      <c r="A38" s="11"/>
      <c r="B38" s="75"/>
      <c r="C38" s="75"/>
      <c r="D38" s="19" t="s">
        <v>56</v>
      </c>
      <c r="E38" s="20">
        <f t="shared" si="13"/>
        <v>0</v>
      </c>
      <c r="F38" s="20">
        <f t="shared" si="13"/>
        <v>0</v>
      </c>
      <c r="G38" s="20">
        <f t="shared" si="13"/>
        <v>0</v>
      </c>
      <c r="H38" s="21"/>
      <c r="I38" s="21"/>
      <c r="J38" s="20">
        <f aca="true" t="shared" si="15" ref="J38:S38">SUM(J32,J34,J36)</f>
        <v>0</v>
      </c>
      <c r="K38" s="20">
        <f t="shared" si="15"/>
        <v>0</v>
      </c>
      <c r="L38" s="20">
        <f t="shared" si="15"/>
        <v>0</v>
      </c>
      <c r="M38" s="20">
        <f t="shared" si="15"/>
        <v>0</v>
      </c>
      <c r="N38" s="20">
        <f t="shared" si="15"/>
        <v>0</v>
      </c>
      <c r="O38" s="20">
        <f t="shared" si="15"/>
        <v>0</v>
      </c>
      <c r="P38" s="20">
        <f t="shared" si="15"/>
        <v>0</v>
      </c>
      <c r="Q38" s="20">
        <f t="shared" si="15"/>
        <v>0</v>
      </c>
      <c r="R38" s="20">
        <f t="shared" si="15"/>
        <v>0</v>
      </c>
      <c r="S38" s="20">
        <f t="shared" si="15"/>
        <v>0</v>
      </c>
      <c r="T38" s="22"/>
    </row>
    <row r="39" spans="1:20" ht="27" customHeight="1">
      <c r="A39" s="25"/>
      <c r="B39" s="25"/>
      <c r="C39" s="25"/>
      <c r="D39" s="26" t="s">
        <v>57</v>
      </c>
      <c r="E39" s="27">
        <f>SUM(E13+E21+E29+E37)</f>
        <v>0</v>
      </c>
      <c r="F39" s="28">
        <f>SUM(F7:F36)</f>
        <v>0</v>
      </c>
      <c r="G39" s="28">
        <f>SUM(G7:G36)</f>
        <v>0</v>
      </c>
      <c r="H39" s="29"/>
      <c r="I39" s="29"/>
      <c r="J39" s="28">
        <f aca="true" t="shared" si="16" ref="J39:S40">SUM(J7:J36)</f>
        <v>0</v>
      </c>
      <c r="K39" s="28">
        <f t="shared" si="16"/>
        <v>0</v>
      </c>
      <c r="L39" s="28">
        <f t="shared" si="16"/>
        <v>0</v>
      </c>
      <c r="M39" s="28">
        <f t="shared" si="16"/>
        <v>0</v>
      </c>
      <c r="N39" s="28">
        <f t="shared" si="16"/>
        <v>0</v>
      </c>
      <c r="O39" s="28">
        <f t="shared" si="16"/>
        <v>0</v>
      </c>
      <c r="P39" s="28">
        <f t="shared" si="16"/>
        <v>0</v>
      </c>
      <c r="Q39" s="28">
        <f t="shared" si="16"/>
        <v>0</v>
      </c>
      <c r="R39" s="28">
        <f t="shared" si="16"/>
        <v>0</v>
      </c>
      <c r="S39" s="28">
        <f t="shared" si="16"/>
        <v>0</v>
      </c>
      <c r="T39" s="30"/>
    </row>
    <row r="40" spans="1:20" ht="27" customHeight="1">
      <c r="A40" s="25"/>
      <c r="B40" s="25"/>
      <c r="C40" s="25"/>
      <c r="D40" s="26" t="s">
        <v>58</v>
      </c>
      <c r="E40" s="27">
        <f>SUM(E14+E22+E30+E38)</f>
        <v>0</v>
      </c>
      <c r="F40" s="28">
        <f>SUM(F8:F37)</f>
        <v>0</v>
      </c>
      <c r="G40" s="28">
        <f>SUM(G8:G37)</f>
        <v>0</v>
      </c>
      <c r="H40" s="29"/>
      <c r="I40" s="29"/>
      <c r="J40" s="28">
        <f t="shared" si="16"/>
        <v>0</v>
      </c>
      <c r="K40" s="28">
        <f t="shared" si="16"/>
        <v>0</v>
      </c>
      <c r="L40" s="28">
        <f t="shared" si="16"/>
        <v>0</v>
      </c>
      <c r="M40" s="28">
        <f t="shared" si="16"/>
        <v>0</v>
      </c>
      <c r="N40" s="28">
        <f t="shared" si="16"/>
        <v>0</v>
      </c>
      <c r="O40" s="28">
        <f t="shared" si="16"/>
        <v>0</v>
      </c>
      <c r="P40" s="28">
        <f t="shared" si="16"/>
        <v>0</v>
      </c>
      <c r="Q40" s="28">
        <f t="shared" si="16"/>
        <v>0</v>
      </c>
      <c r="R40" s="28">
        <f t="shared" si="16"/>
        <v>0</v>
      </c>
      <c r="S40" s="28">
        <f t="shared" si="16"/>
        <v>0</v>
      </c>
      <c r="T40" s="30"/>
    </row>
    <row r="41" spans="1:20" ht="12.75" customHeight="1">
      <c r="A41" s="74">
        <v>2</v>
      </c>
      <c r="B41" s="75" t="s">
        <v>59</v>
      </c>
      <c r="C41" s="77" t="s">
        <v>60</v>
      </c>
      <c r="D41" s="31" t="s">
        <v>61</v>
      </c>
      <c r="E41" s="32"/>
      <c r="F41" s="14"/>
      <c r="G41" s="14"/>
      <c r="H41" s="24"/>
      <c r="I41" s="24"/>
      <c r="J41" s="16">
        <f>(E41*F41)</f>
        <v>0</v>
      </c>
      <c r="K41" s="16">
        <f>(F41*H41)</f>
        <v>0</v>
      </c>
      <c r="L41" s="17">
        <f t="shared" si="2"/>
        <v>0</v>
      </c>
      <c r="M41" s="15">
        <f aca="true" t="shared" si="17" ref="M41:N43">SUM(J41-O41)</f>
        <v>0</v>
      </c>
      <c r="N41" s="15">
        <f t="shared" si="17"/>
        <v>0</v>
      </c>
      <c r="O41" s="16"/>
      <c r="P41" s="16"/>
      <c r="Q41" s="15"/>
      <c r="R41" s="15"/>
      <c r="S41" s="15"/>
      <c r="T41" s="18"/>
    </row>
    <row r="42" spans="1:20" ht="12.75" customHeight="1">
      <c r="A42" s="74"/>
      <c r="B42" s="75"/>
      <c r="C42" s="77"/>
      <c r="D42" s="31" t="s">
        <v>62</v>
      </c>
      <c r="E42" s="33"/>
      <c r="F42" s="14"/>
      <c r="G42" s="14"/>
      <c r="H42" s="24"/>
      <c r="I42" s="24"/>
      <c r="J42" s="16">
        <f>(E42*F42)</f>
        <v>0</v>
      </c>
      <c r="K42" s="16">
        <f>(F42*H42)</f>
        <v>0</v>
      </c>
      <c r="L42" s="17">
        <f t="shared" si="2"/>
        <v>0</v>
      </c>
      <c r="M42" s="15">
        <f t="shared" si="17"/>
        <v>0</v>
      </c>
      <c r="N42" s="15">
        <f t="shared" si="17"/>
        <v>0</v>
      </c>
      <c r="O42" s="16"/>
      <c r="P42" s="16"/>
      <c r="Q42" s="15"/>
      <c r="R42" s="15"/>
      <c r="S42" s="15"/>
      <c r="T42" s="18"/>
    </row>
    <row r="43" spans="1:20" ht="12.75" customHeight="1">
      <c r="A43" s="74"/>
      <c r="B43" s="75"/>
      <c r="C43" s="77"/>
      <c r="D43" s="31" t="s">
        <v>63</v>
      </c>
      <c r="E43" s="33"/>
      <c r="F43" s="14"/>
      <c r="G43" s="14"/>
      <c r="H43" s="24"/>
      <c r="I43" s="24"/>
      <c r="J43" s="16">
        <f>(E43*F43)</f>
        <v>0</v>
      </c>
      <c r="K43" s="16">
        <f>(F43*H43)</f>
        <v>0</v>
      </c>
      <c r="L43" s="17">
        <f t="shared" si="2"/>
        <v>0</v>
      </c>
      <c r="M43" s="15">
        <f t="shared" si="17"/>
        <v>0</v>
      </c>
      <c r="N43" s="15">
        <f t="shared" si="17"/>
        <v>0</v>
      </c>
      <c r="O43" s="16"/>
      <c r="P43" s="16"/>
      <c r="Q43" s="15"/>
      <c r="R43" s="15"/>
      <c r="S43" s="15"/>
      <c r="T43" s="18"/>
    </row>
    <row r="44" spans="1:20" ht="12.75" customHeight="1">
      <c r="A44" s="74"/>
      <c r="B44" s="75"/>
      <c r="C44" s="77"/>
      <c r="D44" s="19" t="s">
        <v>64</v>
      </c>
      <c r="E44" s="20">
        <f>SUM(E41,E42,E43)</f>
        <v>0</v>
      </c>
      <c r="F44" s="20">
        <f>SUM(F41,F42,F43)</f>
        <v>0</v>
      </c>
      <c r="G44" s="20">
        <f>SUM(G41,G42,G43)</f>
        <v>0</v>
      </c>
      <c r="H44" s="21"/>
      <c r="I44" s="21"/>
      <c r="J44" s="20">
        <f aca="true" t="shared" si="18" ref="J44:S44">SUM(J41,J42,J43)</f>
        <v>0</v>
      </c>
      <c r="K44" s="20">
        <f t="shared" si="18"/>
        <v>0</v>
      </c>
      <c r="L44" s="20">
        <f t="shared" si="18"/>
        <v>0</v>
      </c>
      <c r="M44" s="20">
        <f t="shared" si="18"/>
        <v>0</v>
      </c>
      <c r="N44" s="20">
        <f t="shared" si="18"/>
        <v>0</v>
      </c>
      <c r="O44" s="20">
        <f t="shared" si="18"/>
        <v>0</v>
      </c>
      <c r="P44" s="20">
        <f t="shared" si="18"/>
        <v>0</v>
      </c>
      <c r="Q44" s="20">
        <f t="shared" si="18"/>
        <v>0</v>
      </c>
      <c r="R44" s="20">
        <f t="shared" si="18"/>
        <v>0</v>
      </c>
      <c r="S44" s="20">
        <f t="shared" si="18"/>
        <v>0</v>
      </c>
      <c r="T44" s="22"/>
    </row>
    <row r="45" spans="1:20" ht="12.75" customHeight="1">
      <c r="A45" s="74"/>
      <c r="B45" s="75"/>
      <c r="C45" s="77"/>
      <c r="D45" s="31" t="s">
        <v>65</v>
      </c>
      <c r="E45" s="32"/>
      <c r="F45" s="14"/>
      <c r="G45" s="14"/>
      <c r="H45" s="24"/>
      <c r="I45" s="24"/>
      <c r="J45" s="16">
        <f>(E45*F45)</f>
        <v>0</v>
      </c>
      <c r="K45" s="16">
        <f>(F45*H45)</f>
        <v>0</v>
      </c>
      <c r="L45" s="17">
        <f>SUM(J45,K45)</f>
        <v>0</v>
      </c>
      <c r="M45" s="15">
        <f aca="true" t="shared" si="19" ref="M45:N47">SUM(J45-O45)</f>
        <v>0</v>
      </c>
      <c r="N45" s="15">
        <f t="shared" si="19"/>
        <v>0</v>
      </c>
      <c r="O45" s="16"/>
      <c r="P45" s="16"/>
      <c r="Q45" s="15"/>
      <c r="R45" s="15"/>
      <c r="S45" s="15"/>
      <c r="T45" s="18"/>
    </row>
    <row r="46" spans="1:20" ht="12.75" customHeight="1">
      <c r="A46" s="74"/>
      <c r="B46" s="75"/>
      <c r="C46" s="77"/>
      <c r="D46" s="31" t="s">
        <v>66</v>
      </c>
      <c r="E46" s="32"/>
      <c r="F46" s="14"/>
      <c r="G46" s="14"/>
      <c r="H46" s="24"/>
      <c r="I46" s="24"/>
      <c r="J46" s="16">
        <f>(E46*F46)</f>
        <v>0</v>
      </c>
      <c r="K46" s="16">
        <f>(F46*H46)</f>
        <v>0</v>
      </c>
      <c r="L46" s="17">
        <f>SUM(J46,K46)</f>
        <v>0</v>
      </c>
      <c r="M46" s="15">
        <f t="shared" si="19"/>
        <v>0</v>
      </c>
      <c r="N46" s="15">
        <f t="shared" si="19"/>
        <v>0</v>
      </c>
      <c r="O46" s="16"/>
      <c r="P46" s="16"/>
      <c r="Q46" s="15"/>
      <c r="R46" s="15"/>
      <c r="S46" s="15"/>
      <c r="T46" s="18"/>
    </row>
    <row r="47" spans="1:20" ht="12.75" customHeight="1">
      <c r="A47" s="74"/>
      <c r="B47" s="75"/>
      <c r="C47" s="77"/>
      <c r="D47" s="31" t="s">
        <v>67</v>
      </c>
      <c r="E47" s="32"/>
      <c r="F47" s="14"/>
      <c r="G47" s="14"/>
      <c r="H47" s="24"/>
      <c r="I47" s="24"/>
      <c r="J47" s="16">
        <f>(E47*F47)</f>
        <v>0</v>
      </c>
      <c r="K47" s="16">
        <f>(F47*H47)</f>
        <v>0</v>
      </c>
      <c r="L47" s="17">
        <f>SUM(J47,K47)</f>
        <v>0</v>
      </c>
      <c r="M47" s="15">
        <f t="shared" si="19"/>
        <v>0</v>
      </c>
      <c r="N47" s="15">
        <f t="shared" si="19"/>
        <v>0</v>
      </c>
      <c r="O47" s="16"/>
      <c r="P47" s="16"/>
      <c r="Q47" s="15"/>
      <c r="R47" s="15"/>
      <c r="S47" s="15"/>
      <c r="T47" s="18"/>
    </row>
    <row r="48" spans="1:20" ht="12.75" customHeight="1">
      <c r="A48" s="74"/>
      <c r="B48" s="75"/>
      <c r="C48" s="77"/>
      <c r="D48" s="19" t="s">
        <v>68</v>
      </c>
      <c r="E48" s="20">
        <f>SUM(E45,E46,E47)</f>
        <v>0</v>
      </c>
      <c r="F48" s="20">
        <f>SUM(F45,F46,F47)</f>
        <v>0</v>
      </c>
      <c r="G48" s="20">
        <f>SUM(G45,G46,G47)</f>
        <v>0</v>
      </c>
      <c r="H48" s="21"/>
      <c r="I48" s="21"/>
      <c r="J48" s="20">
        <f aca="true" t="shared" si="20" ref="J48:S48">SUM(J45,J46,J47)</f>
        <v>0</v>
      </c>
      <c r="K48" s="20">
        <f t="shared" si="20"/>
        <v>0</v>
      </c>
      <c r="L48" s="20">
        <f t="shared" si="20"/>
        <v>0</v>
      </c>
      <c r="M48" s="20">
        <f t="shared" si="20"/>
        <v>0</v>
      </c>
      <c r="N48" s="20">
        <f t="shared" si="20"/>
        <v>0</v>
      </c>
      <c r="O48" s="20">
        <f t="shared" si="20"/>
        <v>0</v>
      </c>
      <c r="P48" s="20">
        <f t="shared" si="20"/>
        <v>0</v>
      </c>
      <c r="Q48" s="20">
        <f t="shared" si="20"/>
        <v>0</v>
      </c>
      <c r="R48" s="20">
        <f t="shared" si="20"/>
        <v>0</v>
      </c>
      <c r="S48" s="20">
        <f t="shared" si="20"/>
        <v>0</v>
      </c>
      <c r="T48" s="22"/>
    </row>
    <row r="49" spans="1:20" ht="12.75" customHeight="1">
      <c r="A49" s="74"/>
      <c r="B49" s="75"/>
      <c r="C49" s="77"/>
      <c r="D49" s="31" t="s">
        <v>69</v>
      </c>
      <c r="E49" s="32"/>
      <c r="F49" s="14"/>
      <c r="G49" s="14"/>
      <c r="H49" s="24"/>
      <c r="I49" s="24"/>
      <c r="J49" s="16">
        <f>(E49*F49)</f>
        <v>0</v>
      </c>
      <c r="K49" s="16">
        <f>(F49*H49)</f>
        <v>0</v>
      </c>
      <c r="L49" s="17">
        <f>SUM(J49,K49)</f>
        <v>0</v>
      </c>
      <c r="M49" s="15">
        <f aca="true" t="shared" si="21" ref="M49:N51">SUM(J49-O49)</f>
        <v>0</v>
      </c>
      <c r="N49" s="15">
        <f t="shared" si="21"/>
        <v>0</v>
      </c>
      <c r="O49" s="16"/>
      <c r="P49" s="16"/>
      <c r="Q49" s="15"/>
      <c r="R49" s="15"/>
      <c r="S49" s="15"/>
      <c r="T49" s="18"/>
    </row>
    <row r="50" spans="1:20" ht="12.75" customHeight="1">
      <c r="A50" s="74"/>
      <c r="B50" s="75"/>
      <c r="C50" s="77"/>
      <c r="D50" s="31" t="s">
        <v>70</v>
      </c>
      <c r="E50" s="32"/>
      <c r="F50" s="14"/>
      <c r="G50" s="14"/>
      <c r="H50" s="24"/>
      <c r="I50" s="24"/>
      <c r="J50" s="16">
        <f>(E50*F50)</f>
        <v>0</v>
      </c>
      <c r="K50" s="16">
        <f>(F50*H50)</f>
        <v>0</v>
      </c>
      <c r="L50" s="17">
        <f>SUM(J50,K50)</f>
        <v>0</v>
      </c>
      <c r="M50" s="15">
        <f t="shared" si="21"/>
        <v>0</v>
      </c>
      <c r="N50" s="15">
        <f t="shared" si="21"/>
        <v>0</v>
      </c>
      <c r="O50" s="16"/>
      <c r="P50" s="16"/>
      <c r="Q50" s="15"/>
      <c r="R50" s="15"/>
      <c r="S50" s="15"/>
      <c r="T50" s="18"/>
    </row>
    <row r="51" spans="1:20" ht="13.5" customHeight="1">
      <c r="A51" s="74"/>
      <c r="B51" s="75"/>
      <c r="C51" s="77"/>
      <c r="D51" s="31" t="s">
        <v>71</v>
      </c>
      <c r="E51" s="33"/>
      <c r="F51" s="14"/>
      <c r="G51" s="14"/>
      <c r="H51" s="24"/>
      <c r="I51" s="24"/>
      <c r="J51" s="16">
        <f>(E51*F51)</f>
        <v>0</v>
      </c>
      <c r="K51" s="16">
        <f>(F51*H51)</f>
        <v>0</v>
      </c>
      <c r="L51" s="17">
        <f>SUM(J51,K51)</f>
        <v>0</v>
      </c>
      <c r="M51" s="15">
        <f t="shared" si="21"/>
        <v>0</v>
      </c>
      <c r="N51" s="15">
        <f t="shared" si="21"/>
        <v>0</v>
      </c>
      <c r="O51" s="16"/>
      <c r="P51" s="16"/>
      <c r="Q51" s="15"/>
      <c r="R51" s="15"/>
      <c r="S51" s="15"/>
      <c r="T51" s="18"/>
    </row>
    <row r="52" spans="1:20" ht="13.5" customHeight="1">
      <c r="A52" s="74"/>
      <c r="B52" s="75"/>
      <c r="C52" s="77"/>
      <c r="D52" s="19" t="s">
        <v>72</v>
      </c>
      <c r="E52" s="20">
        <f>SUM(E49,E50,E51)</f>
        <v>0</v>
      </c>
      <c r="F52" s="20">
        <f>SUM(F49,F50,F51)</f>
        <v>0</v>
      </c>
      <c r="G52" s="20">
        <f>SUM(G49,G50,G51)</f>
        <v>0</v>
      </c>
      <c r="H52" s="21"/>
      <c r="I52" s="21"/>
      <c r="J52" s="20">
        <f aca="true" t="shared" si="22" ref="J52:S52">SUM(J49,J50,J51)</f>
        <v>0</v>
      </c>
      <c r="K52" s="20">
        <f t="shared" si="22"/>
        <v>0</v>
      </c>
      <c r="L52" s="20">
        <f t="shared" si="22"/>
        <v>0</v>
      </c>
      <c r="M52" s="20">
        <f t="shared" si="22"/>
        <v>0</v>
      </c>
      <c r="N52" s="20">
        <f t="shared" si="22"/>
        <v>0</v>
      </c>
      <c r="O52" s="20">
        <f t="shared" si="22"/>
        <v>0</v>
      </c>
      <c r="P52" s="20">
        <f t="shared" si="22"/>
        <v>0</v>
      </c>
      <c r="Q52" s="20">
        <f t="shared" si="22"/>
        <v>0</v>
      </c>
      <c r="R52" s="20">
        <f t="shared" si="22"/>
        <v>0</v>
      </c>
      <c r="S52" s="20">
        <f t="shared" si="22"/>
        <v>0</v>
      </c>
      <c r="T52" s="22"/>
    </row>
    <row r="53" spans="1:20" ht="12.75">
      <c r="A53" s="74"/>
      <c r="B53" s="75"/>
      <c r="C53" s="77"/>
      <c r="D53" s="31" t="s">
        <v>73</v>
      </c>
      <c r="E53" s="32"/>
      <c r="F53" s="14"/>
      <c r="G53" s="14"/>
      <c r="H53" s="24"/>
      <c r="I53" s="24"/>
      <c r="J53" s="16">
        <f>(E53*F53)</f>
        <v>0</v>
      </c>
      <c r="K53" s="16">
        <f>(F53*H53)</f>
        <v>0</v>
      </c>
      <c r="L53" s="17">
        <f>SUM(J53,K53)</f>
        <v>0</v>
      </c>
      <c r="M53" s="15">
        <f aca="true" t="shared" si="23" ref="M53:N55">SUM(J53-O53)</f>
        <v>0</v>
      </c>
      <c r="N53" s="15">
        <f t="shared" si="23"/>
        <v>0</v>
      </c>
      <c r="O53" s="16"/>
      <c r="P53" s="16"/>
      <c r="Q53" s="15"/>
      <c r="R53" s="15"/>
      <c r="S53" s="15"/>
      <c r="T53" s="18"/>
    </row>
    <row r="54" spans="1:20" ht="12.75">
      <c r="A54" s="74"/>
      <c r="B54" s="75"/>
      <c r="C54" s="77"/>
      <c r="D54" s="31" t="s">
        <v>74</v>
      </c>
      <c r="E54" s="32"/>
      <c r="F54" s="14"/>
      <c r="G54" s="14"/>
      <c r="H54" s="24"/>
      <c r="I54" s="24"/>
      <c r="J54" s="16">
        <f>(E54*F54)</f>
        <v>0</v>
      </c>
      <c r="K54" s="16">
        <f>(F54*H54)</f>
        <v>0</v>
      </c>
      <c r="L54" s="17">
        <f>SUM(J54,K54)</f>
        <v>0</v>
      </c>
      <c r="M54" s="15">
        <f t="shared" si="23"/>
        <v>0</v>
      </c>
      <c r="N54" s="15">
        <f t="shared" si="23"/>
        <v>0</v>
      </c>
      <c r="O54" s="16"/>
      <c r="P54" s="16"/>
      <c r="Q54" s="15"/>
      <c r="R54" s="15"/>
      <c r="S54" s="15"/>
      <c r="T54" s="18"/>
    </row>
    <row r="55" spans="1:20" ht="12.75">
      <c r="A55" s="74"/>
      <c r="B55" s="75"/>
      <c r="C55" s="77"/>
      <c r="D55" s="31" t="s">
        <v>75</v>
      </c>
      <c r="E55" s="33"/>
      <c r="F55" s="14"/>
      <c r="G55" s="14"/>
      <c r="H55" s="24"/>
      <c r="I55" s="24"/>
      <c r="J55" s="16">
        <f>(E55*F55)</f>
        <v>0</v>
      </c>
      <c r="K55" s="16">
        <f>(F55*H55)</f>
        <v>0</v>
      </c>
      <c r="L55" s="17">
        <f>SUM(J55,K55)</f>
        <v>0</v>
      </c>
      <c r="M55" s="15">
        <f t="shared" si="23"/>
        <v>0</v>
      </c>
      <c r="N55" s="15">
        <f t="shared" si="23"/>
        <v>0</v>
      </c>
      <c r="O55" s="16"/>
      <c r="P55" s="16"/>
      <c r="Q55" s="15"/>
      <c r="R55" s="15"/>
      <c r="S55" s="15"/>
      <c r="T55" s="18"/>
    </row>
    <row r="56" spans="1:20" ht="24">
      <c r="A56" s="34"/>
      <c r="B56" s="34"/>
      <c r="C56" s="34"/>
      <c r="D56" s="19" t="s">
        <v>76</v>
      </c>
      <c r="E56" s="20">
        <f>SUM(E53,E54,E55)</f>
        <v>0</v>
      </c>
      <c r="F56" s="20">
        <f>SUM(F53,F54,F55)</f>
        <v>0</v>
      </c>
      <c r="G56" s="20">
        <f>SUM(G53,G54,G55)</f>
        <v>0</v>
      </c>
      <c r="H56" s="21"/>
      <c r="I56" s="21"/>
      <c r="J56" s="20">
        <f aca="true" t="shared" si="24" ref="J56:S56">SUM(J53,J54,J55)</f>
        <v>0</v>
      </c>
      <c r="K56" s="20">
        <f t="shared" si="24"/>
        <v>0</v>
      </c>
      <c r="L56" s="20">
        <f t="shared" si="24"/>
        <v>0</v>
      </c>
      <c r="M56" s="20">
        <f t="shared" si="24"/>
        <v>0</v>
      </c>
      <c r="N56" s="20">
        <f t="shared" si="24"/>
        <v>0</v>
      </c>
      <c r="O56" s="20">
        <f t="shared" si="24"/>
        <v>0</v>
      </c>
      <c r="P56" s="20">
        <f t="shared" si="24"/>
        <v>0</v>
      </c>
      <c r="Q56" s="20">
        <f t="shared" si="24"/>
        <v>0</v>
      </c>
      <c r="R56" s="20">
        <f t="shared" si="24"/>
        <v>0</v>
      </c>
      <c r="S56" s="20">
        <f t="shared" si="24"/>
        <v>0</v>
      </c>
      <c r="T56" s="22"/>
    </row>
    <row r="57" spans="1:20" s="37" customFormat="1" ht="12.75">
      <c r="A57" s="29"/>
      <c r="B57" s="29"/>
      <c r="C57" s="35"/>
      <c r="D57" s="36" t="s">
        <v>77</v>
      </c>
      <c r="E57" s="27">
        <f>SUM(E44+E48+E52+E56)</f>
        <v>0</v>
      </c>
      <c r="F57" s="27">
        <f>SUM(F44+F48+F52+F56)</f>
        <v>0</v>
      </c>
      <c r="G57" s="27">
        <f>SUM(G44+G48+G52+G56)</f>
        <v>0</v>
      </c>
      <c r="H57" s="29"/>
      <c r="I57" s="29"/>
      <c r="J57" s="27">
        <f aca="true" t="shared" si="25" ref="J57:S57">SUM(J44+J48+J52+J56)</f>
        <v>0</v>
      </c>
      <c r="K57" s="27">
        <f t="shared" si="25"/>
        <v>0</v>
      </c>
      <c r="L57" s="27">
        <f t="shared" si="25"/>
        <v>0</v>
      </c>
      <c r="M57" s="27">
        <f t="shared" si="25"/>
        <v>0</v>
      </c>
      <c r="N57" s="27">
        <f t="shared" si="25"/>
        <v>0</v>
      </c>
      <c r="O57" s="27">
        <f t="shared" si="25"/>
        <v>0</v>
      </c>
      <c r="P57" s="27">
        <f t="shared" si="25"/>
        <v>0</v>
      </c>
      <c r="Q57" s="27">
        <f t="shared" si="25"/>
        <v>0</v>
      </c>
      <c r="R57" s="27">
        <f t="shared" si="25"/>
        <v>0</v>
      </c>
      <c r="S57" s="27">
        <f t="shared" si="25"/>
        <v>0</v>
      </c>
      <c r="T57" s="30"/>
    </row>
    <row r="58" spans="1:20" ht="12.75" customHeight="1">
      <c r="A58" s="74">
        <v>3</v>
      </c>
      <c r="B58" s="75" t="s">
        <v>78</v>
      </c>
      <c r="C58" s="77" t="s">
        <v>79</v>
      </c>
      <c r="D58" s="31" t="s">
        <v>61</v>
      </c>
      <c r="E58" s="32"/>
      <c r="F58" s="14"/>
      <c r="G58" s="14"/>
      <c r="H58" s="24"/>
      <c r="I58" s="24"/>
      <c r="J58" s="16">
        <f>(E58*F58)</f>
        <v>0</v>
      </c>
      <c r="K58" s="16">
        <f>(F58*H58)</f>
        <v>0</v>
      </c>
      <c r="L58" s="17">
        <f>SUM(J58,K58)</f>
        <v>0</v>
      </c>
      <c r="M58" s="15">
        <f aca="true" t="shared" si="26" ref="M58:N60">SUM(J58-O58)</f>
        <v>0</v>
      </c>
      <c r="N58" s="15">
        <f t="shared" si="26"/>
        <v>0</v>
      </c>
      <c r="O58" s="16"/>
      <c r="P58" s="16"/>
      <c r="Q58" s="15"/>
      <c r="R58" s="15"/>
      <c r="S58" s="15"/>
      <c r="T58" s="18"/>
    </row>
    <row r="59" spans="1:20" ht="12.75">
      <c r="A59" s="74"/>
      <c r="B59" s="75"/>
      <c r="C59" s="77"/>
      <c r="D59" s="31" t="s">
        <v>62</v>
      </c>
      <c r="E59" s="33"/>
      <c r="F59" s="14"/>
      <c r="G59" s="14"/>
      <c r="H59" s="24"/>
      <c r="I59" s="24"/>
      <c r="J59" s="16">
        <f>(E59*F59)</f>
        <v>0</v>
      </c>
      <c r="K59" s="16">
        <f>(F59*H59)</f>
        <v>0</v>
      </c>
      <c r="L59" s="17">
        <f>SUM(J59,K59)</f>
        <v>0</v>
      </c>
      <c r="M59" s="15">
        <f t="shared" si="26"/>
        <v>0</v>
      </c>
      <c r="N59" s="15">
        <f t="shared" si="26"/>
        <v>0</v>
      </c>
      <c r="O59" s="16"/>
      <c r="P59" s="16"/>
      <c r="Q59" s="15"/>
      <c r="R59" s="15"/>
      <c r="S59" s="15"/>
      <c r="T59" s="18"/>
    </row>
    <row r="60" spans="1:20" ht="12.75">
      <c r="A60" s="74"/>
      <c r="B60" s="75"/>
      <c r="C60" s="77"/>
      <c r="D60" s="31" t="s">
        <v>63</v>
      </c>
      <c r="E60" s="33"/>
      <c r="F60" s="14"/>
      <c r="G60" s="14"/>
      <c r="H60" s="24"/>
      <c r="I60" s="24"/>
      <c r="J60" s="16">
        <f>(E60*F60)</f>
        <v>0</v>
      </c>
      <c r="K60" s="16">
        <f>(F60*H60)</f>
        <v>0</v>
      </c>
      <c r="L60" s="17">
        <f>SUM(J60,K60)</f>
        <v>0</v>
      </c>
      <c r="M60" s="15">
        <f t="shared" si="26"/>
        <v>0</v>
      </c>
      <c r="N60" s="15">
        <f t="shared" si="26"/>
        <v>0</v>
      </c>
      <c r="O60" s="16"/>
      <c r="P60" s="16"/>
      <c r="Q60" s="15"/>
      <c r="R60" s="15"/>
      <c r="S60" s="15"/>
      <c r="T60" s="18"/>
    </row>
    <row r="61" spans="1:20" ht="24">
      <c r="A61" s="74"/>
      <c r="B61" s="75"/>
      <c r="C61" s="77"/>
      <c r="D61" s="19" t="s">
        <v>64</v>
      </c>
      <c r="E61" s="20">
        <f>SUM(E58,E59,E60)</f>
        <v>0</v>
      </c>
      <c r="F61" s="20">
        <f>SUM(F58,F59,F60)</f>
        <v>0</v>
      </c>
      <c r="G61" s="20">
        <f>SUM(G58,G59,G60)</f>
        <v>0</v>
      </c>
      <c r="H61" s="21"/>
      <c r="I61" s="21"/>
      <c r="J61" s="20">
        <f aca="true" t="shared" si="27" ref="J61:S61">SUM(J58,J59,J60)</f>
        <v>0</v>
      </c>
      <c r="K61" s="20">
        <f t="shared" si="27"/>
        <v>0</v>
      </c>
      <c r="L61" s="20">
        <f t="shared" si="27"/>
        <v>0</v>
      </c>
      <c r="M61" s="20">
        <f t="shared" si="27"/>
        <v>0</v>
      </c>
      <c r="N61" s="20">
        <f t="shared" si="27"/>
        <v>0</v>
      </c>
      <c r="O61" s="20">
        <f t="shared" si="27"/>
        <v>0</v>
      </c>
      <c r="P61" s="20">
        <f t="shared" si="27"/>
        <v>0</v>
      </c>
      <c r="Q61" s="20">
        <f t="shared" si="27"/>
        <v>0</v>
      </c>
      <c r="R61" s="20">
        <f t="shared" si="27"/>
        <v>0</v>
      </c>
      <c r="S61" s="20">
        <f t="shared" si="27"/>
        <v>0</v>
      </c>
      <c r="T61" s="22"/>
    </row>
    <row r="62" spans="1:20" ht="12.75">
      <c r="A62" s="74"/>
      <c r="B62" s="75"/>
      <c r="C62" s="77"/>
      <c r="D62" s="31" t="s">
        <v>65</v>
      </c>
      <c r="E62" s="32"/>
      <c r="F62" s="14"/>
      <c r="G62" s="14"/>
      <c r="H62" s="24"/>
      <c r="I62" s="24"/>
      <c r="J62" s="16">
        <f>(E62*F62)</f>
        <v>0</v>
      </c>
      <c r="K62" s="16">
        <f>(F62*H62)</f>
        <v>0</v>
      </c>
      <c r="L62" s="17">
        <f>SUM(J62,K62)</f>
        <v>0</v>
      </c>
      <c r="M62" s="15">
        <f aca="true" t="shared" si="28" ref="M62:N64">SUM(J62-O62)</f>
        <v>0</v>
      </c>
      <c r="N62" s="15">
        <f t="shared" si="28"/>
        <v>0</v>
      </c>
      <c r="O62" s="16"/>
      <c r="P62" s="16"/>
      <c r="Q62" s="15"/>
      <c r="R62" s="15"/>
      <c r="S62" s="15"/>
      <c r="T62" s="18"/>
    </row>
    <row r="63" spans="1:20" ht="12.75">
      <c r="A63" s="74"/>
      <c r="B63" s="75"/>
      <c r="C63" s="77"/>
      <c r="D63" s="31" t="s">
        <v>66</v>
      </c>
      <c r="E63" s="32"/>
      <c r="F63" s="14"/>
      <c r="G63" s="14"/>
      <c r="H63" s="24"/>
      <c r="I63" s="24"/>
      <c r="J63" s="16">
        <f>(E63*F63)</f>
        <v>0</v>
      </c>
      <c r="K63" s="16">
        <f>(F63*H63)</f>
        <v>0</v>
      </c>
      <c r="L63" s="17">
        <f>SUM(J63,K63)</f>
        <v>0</v>
      </c>
      <c r="M63" s="15">
        <f t="shared" si="28"/>
        <v>0</v>
      </c>
      <c r="N63" s="15">
        <f t="shared" si="28"/>
        <v>0</v>
      </c>
      <c r="O63" s="16"/>
      <c r="P63" s="16"/>
      <c r="Q63" s="15"/>
      <c r="R63" s="15"/>
      <c r="S63" s="15"/>
      <c r="T63" s="18"/>
    </row>
    <row r="64" spans="1:20" ht="12.75">
      <c r="A64" s="74"/>
      <c r="B64" s="75"/>
      <c r="C64" s="77"/>
      <c r="D64" s="31" t="s">
        <v>67</v>
      </c>
      <c r="E64" s="32"/>
      <c r="F64" s="14"/>
      <c r="G64" s="14"/>
      <c r="H64" s="24"/>
      <c r="I64" s="24"/>
      <c r="J64" s="16">
        <f>(E64*F64)</f>
        <v>0</v>
      </c>
      <c r="K64" s="16">
        <f>(F64*H64)</f>
        <v>0</v>
      </c>
      <c r="L64" s="17">
        <f>SUM(J64,K64)</f>
        <v>0</v>
      </c>
      <c r="M64" s="15">
        <f t="shared" si="28"/>
        <v>0</v>
      </c>
      <c r="N64" s="15">
        <f t="shared" si="28"/>
        <v>0</v>
      </c>
      <c r="O64" s="16"/>
      <c r="P64" s="16"/>
      <c r="Q64" s="15"/>
      <c r="R64" s="15"/>
      <c r="S64" s="15"/>
      <c r="T64" s="18"/>
    </row>
    <row r="65" spans="1:20" ht="24">
      <c r="A65" s="74"/>
      <c r="B65" s="75"/>
      <c r="C65" s="77"/>
      <c r="D65" s="19" t="s">
        <v>68</v>
      </c>
      <c r="E65" s="20">
        <f>SUM(E62,E63,E64)</f>
        <v>0</v>
      </c>
      <c r="F65" s="20">
        <f>SUM(F62,F63,F64)</f>
        <v>0</v>
      </c>
      <c r="G65" s="20">
        <f>SUM(G62,G63,G64)</f>
        <v>0</v>
      </c>
      <c r="H65" s="21"/>
      <c r="I65" s="21"/>
      <c r="J65" s="20">
        <f aca="true" t="shared" si="29" ref="J65:S65">SUM(J62,J63,J64)</f>
        <v>0</v>
      </c>
      <c r="K65" s="20">
        <f t="shared" si="29"/>
        <v>0</v>
      </c>
      <c r="L65" s="20">
        <f t="shared" si="29"/>
        <v>0</v>
      </c>
      <c r="M65" s="20">
        <f t="shared" si="29"/>
        <v>0</v>
      </c>
      <c r="N65" s="20">
        <f t="shared" si="29"/>
        <v>0</v>
      </c>
      <c r="O65" s="20">
        <f t="shared" si="29"/>
        <v>0</v>
      </c>
      <c r="P65" s="20">
        <f t="shared" si="29"/>
        <v>0</v>
      </c>
      <c r="Q65" s="20">
        <f t="shared" si="29"/>
        <v>0</v>
      </c>
      <c r="R65" s="20">
        <f t="shared" si="29"/>
        <v>0</v>
      </c>
      <c r="S65" s="20">
        <f t="shared" si="29"/>
        <v>0</v>
      </c>
      <c r="T65" s="22"/>
    </row>
    <row r="66" spans="1:20" ht="12.75">
      <c r="A66" s="74"/>
      <c r="B66" s="75"/>
      <c r="C66" s="77"/>
      <c r="D66" s="31" t="s">
        <v>69</v>
      </c>
      <c r="E66" s="32"/>
      <c r="F66" s="14"/>
      <c r="G66" s="14"/>
      <c r="H66" s="24"/>
      <c r="I66" s="24"/>
      <c r="J66" s="16">
        <f>(E66*F66)</f>
        <v>0</v>
      </c>
      <c r="K66" s="16">
        <f>(F66*H66)</f>
        <v>0</v>
      </c>
      <c r="L66" s="17">
        <f>SUM(J66,K66)</f>
        <v>0</v>
      </c>
      <c r="M66" s="15">
        <f aca="true" t="shared" si="30" ref="M66:N68">SUM(J66-O66)</f>
        <v>0</v>
      </c>
      <c r="N66" s="15">
        <f t="shared" si="30"/>
        <v>0</v>
      </c>
      <c r="O66" s="16"/>
      <c r="P66" s="16"/>
      <c r="Q66" s="15"/>
      <c r="R66" s="15"/>
      <c r="S66" s="15"/>
      <c r="T66" s="18"/>
    </row>
    <row r="67" spans="1:20" ht="12.75">
      <c r="A67" s="74"/>
      <c r="B67" s="75"/>
      <c r="C67" s="77"/>
      <c r="D67" s="31" t="s">
        <v>70</v>
      </c>
      <c r="E67" s="32"/>
      <c r="F67" s="14"/>
      <c r="G67" s="14"/>
      <c r="H67" s="24"/>
      <c r="I67" s="24"/>
      <c r="J67" s="16">
        <f>(E67*F67)</f>
        <v>0</v>
      </c>
      <c r="K67" s="16">
        <f>(F67*H67)</f>
        <v>0</v>
      </c>
      <c r="L67" s="17">
        <f>SUM(J67,K67)</f>
        <v>0</v>
      </c>
      <c r="M67" s="15">
        <f t="shared" si="30"/>
        <v>0</v>
      </c>
      <c r="N67" s="15">
        <f t="shared" si="30"/>
        <v>0</v>
      </c>
      <c r="O67" s="16"/>
      <c r="P67" s="16"/>
      <c r="Q67" s="15"/>
      <c r="R67" s="15"/>
      <c r="S67" s="15"/>
      <c r="T67" s="18"/>
    </row>
    <row r="68" spans="1:20" ht="12.75">
      <c r="A68" s="74"/>
      <c r="B68" s="75"/>
      <c r="C68" s="77"/>
      <c r="D68" s="31" t="s">
        <v>71</v>
      </c>
      <c r="E68" s="33"/>
      <c r="F68" s="14"/>
      <c r="G68" s="14"/>
      <c r="H68" s="24"/>
      <c r="I68" s="24"/>
      <c r="J68" s="16">
        <f>(E68*F68)</f>
        <v>0</v>
      </c>
      <c r="K68" s="16">
        <f>(F68*H68)</f>
        <v>0</v>
      </c>
      <c r="L68" s="17">
        <f>SUM(J68,K68)</f>
        <v>0</v>
      </c>
      <c r="M68" s="15">
        <f t="shared" si="30"/>
        <v>0</v>
      </c>
      <c r="N68" s="15">
        <f t="shared" si="30"/>
        <v>0</v>
      </c>
      <c r="O68" s="16"/>
      <c r="P68" s="16"/>
      <c r="Q68" s="15"/>
      <c r="R68" s="15"/>
      <c r="S68" s="15"/>
      <c r="T68" s="18"/>
    </row>
    <row r="69" spans="1:20" ht="24">
      <c r="A69" s="74"/>
      <c r="B69" s="75"/>
      <c r="C69" s="77"/>
      <c r="D69" s="19" t="s">
        <v>72</v>
      </c>
      <c r="E69" s="20">
        <f>SUM(E66,E67,E68)</f>
        <v>0</v>
      </c>
      <c r="F69" s="20">
        <f>SUM(F66,F67,F68)</f>
        <v>0</v>
      </c>
      <c r="G69" s="20">
        <f>SUM(G66,G67,G68)</f>
        <v>0</v>
      </c>
      <c r="H69" s="21"/>
      <c r="I69" s="21"/>
      <c r="J69" s="20">
        <f aca="true" t="shared" si="31" ref="J69:S69">SUM(J66,J67,J68)</f>
        <v>0</v>
      </c>
      <c r="K69" s="20">
        <f t="shared" si="31"/>
        <v>0</v>
      </c>
      <c r="L69" s="20">
        <f t="shared" si="31"/>
        <v>0</v>
      </c>
      <c r="M69" s="20">
        <f t="shared" si="31"/>
        <v>0</v>
      </c>
      <c r="N69" s="20">
        <f t="shared" si="31"/>
        <v>0</v>
      </c>
      <c r="O69" s="20">
        <f t="shared" si="31"/>
        <v>0</v>
      </c>
      <c r="P69" s="20">
        <f t="shared" si="31"/>
        <v>0</v>
      </c>
      <c r="Q69" s="20">
        <f t="shared" si="31"/>
        <v>0</v>
      </c>
      <c r="R69" s="20">
        <f t="shared" si="31"/>
        <v>0</v>
      </c>
      <c r="S69" s="20">
        <f t="shared" si="31"/>
        <v>0</v>
      </c>
      <c r="T69" s="22"/>
    </row>
    <row r="70" spans="1:20" ht="12.75">
      <c r="A70" s="74"/>
      <c r="B70" s="75"/>
      <c r="C70" s="77"/>
      <c r="D70" s="31" t="s">
        <v>73</v>
      </c>
      <c r="E70" s="32"/>
      <c r="F70" s="14"/>
      <c r="G70" s="14"/>
      <c r="H70" s="24"/>
      <c r="I70" s="24"/>
      <c r="J70" s="16">
        <f>(E70*F70)</f>
        <v>0</v>
      </c>
      <c r="K70" s="16">
        <f>(F70*H70)</f>
        <v>0</v>
      </c>
      <c r="L70" s="17">
        <f>SUM(J70,K70)</f>
        <v>0</v>
      </c>
      <c r="M70" s="15">
        <f aca="true" t="shared" si="32" ref="M70:N72">SUM(J70-O70)</f>
        <v>0</v>
      </c>
      <c r="N70" s="15">
        <f t="shared" si="32"/>
        <v>0</v>
      </c>
      <c r="O70" s="16"/>
      <c r="P70" s="16"/>
      <c r="Q70" s="15"/>
      <c r="R70" s="15"/>
      <c r="S70" s="15"/>
      <c r="T70" s="18"/>
    </row>
    <row r="71" spans="1:20" ht="12.75">
      <c r="A71" s="74"/>
      <c r="B71" s="75"/>
      <c r="C71" s="77"/>
      <c r="D71" s="31" t="s">
        <v>74</v>
      </c>
      <c r="E71" s="32"/>
      <c r="F71" s="14"/>
      <c r="G71" s="14"/>
      <c r="H71" s="24"/>
      <c r="I71" s="24"/>
      <c r="J71" s="16">
        <f>(E71*F71)</f>
        <v>0</v>
      </c>
      <c r="K71" s="16">
        <f>(F71*H71)</f>
        <v>0</v>
      </c>
      <c r="L71" s="17">
        <f>SUM(J71,K71)</f>
        <v>0</v>
      </c>
      <c r="M71" s="15">
        <f t="shared" si="32"/>
        <v>0</v>
      </c>
      <c r="N71" s="15">
        <f t="shared" si="32"/>
        <v>0</v>
      </c>
      <c r="O71" s="16"/>
      <c r="P71" s="16"/>
      <c r="Q71" s="15"/>
      <c r="R71" s="15"/>
      <c r="S71" s="15"/>
      <c r="T71" s="18"/>
    </row>
    <row r="72" spans="1:20" ht="12.75">
      <c r="A72" s="74"/>
      <c r="B72" s="75"/>
      <c r="C72" s="77"/>
      <c r="D72" s="31" t="s">
        <v>75</v>
      </c>
      <c r="E72" s="33"/>
      <c r="F72" s="14"/>
      <c r="G72" s="14"/>
      <c r="H72" s="24"/>
      <c r="I72" s="24"/>
      <c r="J72" s="16">
        <f>(E72*F72)</f>
        <v>0</v>
      </c>
      <c r="K72" s="16">
        <f>(F72*H72)</f>
        <v>0</v>
      </c>
      <c r="L72" s="17">
        <f>SUM(J72,K72)</f>
        <v>0</v>
      </c>
      <c r="M72" s="15">
        <f t="shared" si="32"/>
        <v>0</v>
      </c>
      <c r="N72" s="15">
        <f t="shared" si="32"/>
        <v>0</v>
      </c>
      <c r="O72" s="16"/>
      <c r="P72" s="16"/>
      <c r="Q72" s="15"/>
      <c r="R72" s="15"/>
      <c r="S72" s="15"/>
      <c r="T72" s="18"/>
    </row>
    <row r="73" spans="1:20" ht="24">
      <c r="A73" s="38"/>
      <c r="B73" s="38"/>
      <c r="C73" s="38"/>
      <c r="D73" s="19" t="s">
        <v>76</v>
      </c>
      <c r="E73" s="20">
        <f>SUM(E70,E71,E72)</f>
        <v>0</v>
      </c>
      <c r="F73" s="20">
        <f>SUM(F70,F71,F72)</f>
        <v>0</v>
      </c>
      <c r="G73" s="20">
        <f>SUM(G70,G71,G72)</f>
        <v>0</v>
      </c>
      <c r="H73" s="21"/>
      <c r="I73" s="21"/>
      <c r="J73" s="20">
        <f aca="true" t="shared" si="33" ref="J73:S73">SUM(J70,J71,J72)</f>
        <v>0</v>
      </c>
      <c r="K73" s="20">
        <f t="shared" si="33"/>
        <v>0</v>
      </c>
      <c r="L73" s="20">
        <f t="shared" si="33"/>
        <v>0</v>
      </c>
      <c r="M73" s="20">
        <f t="shared" si="33"/>
        <v>0</v>
      </c>
      <c r="N73" s="20">
        <f t="shared" si="33"/>
        <v>0</v>
      </c>
      <c r="O73" s="20">
        <f t="shared" si="33"/>
        <v>0</v>
      </c>
      <c r="P73" s="20">
        <f t="shared" si="33"/>
        <v>0</v>
      </c>
      <c r="Q73" s="20">
        <f t="shared" si="33"/>
        <v>0</v>
      </c>
      <c r="R73" s="20">
        <f t="shared" si="33"/>
        <v>0</v>
      </c>
      <c r="S73" s="20">
        <f t="shared" si="33"/>
        <v>0</v>
      </c>
      <c r="T73" s="22"/>
    </row>
    <row r="74" spans="1:20" s="37" customFormat="1" ht="12.75">
      <c r="A74" s="29"/>
      <c r="B74" s="29"/>
      <c r="C74" s="35"/>
      <c r="D74" s="36" t="s">
        <v>77</v>
      </c>
      <c r="E74" s="27">
        <f>SUM(E61+E65+E69+E73)</f>
        <v>0</v>
      </c>
      <c r="F74" s="27">
        <f>SUM(F61+F65+F69+F73)</f>
        <v>0</v>
      </c>
      <c r="G74" s="27">
        <f>SUM(G61+G65+G69+G73)</f>
        <v>0</v>
      </c>
      <c r="H74" s="29"/>
      <c r="I74" s="29"/>
      <c r="J74" s="27">
        <f aca="true" t="shared" si="34" ref="J74:S74">SUM(J61+J65+J69+J73)</f>
        <v>0</v>
      </c>
      <c r="K74" s="27">
        <f t="shared" si="34"/>
        <v>0</v>
      </c>
      <c r="L74" s="27">
        <f t="shared" si="34"/>
        <v>0</v>
      </c>
      <c r="M74" s="27">
        <f t="shared" si="34"/>
        <v>0</v>
      </c>
      <c r="N74" s="27">
        <f t="shared" si="34"/>
        <v>0</v>
      </c>
      <c r="O74" s="27">
        <f t="shared" si="34"/>
        <v>0</v>
      </c>
      <c r="P74" s="27">
        <f t="shared" si="34"/>
        <v>0</v>
      </c>
      <c r="Q74" s="27">
        <f t="shared" si="34"/>
        <v>0</v>
      </c>
      <c r="R74" s="27">
        <f t="shared" si="34"/>
        <v>0</v>
      </c>
      <c r="S74" s="27">
        <f t="shared" si="34"/>
        <v>0</v>
      </c>
      <c r="T74" s="30"/>
    </row>
    <row r="75" spans="1:20" ht="12.75" customHeight="1">
      <c r="A75" s="78">
        <v>4</v>
      </c>
      <c r="B75" s="75" t="s">
        <v>59</v>
      </c>
      <c r="C75" s="76" t="s">
        <v>80</v>
      </c>
      <c r="D75" s="31" t="s">
        <v>61</v>
      </c>
      <c r="E75" s="32"/>
      <c r="F75" s="14"/>
      <c r="G75" s="14"/>
      <c r="H75" s="24"/>
      <c r="I75" s="24"/>
      <c r="J75" s="16">
        <f>(E75*F75)</f>
        <v>0</v>
      </c>
      <c r="K75" s="16">
        <f>(F75*H75)</f>
        <v>0</v>
      </c>
      <c r="L75" s="17">
        <f>SUM(J75,K75)</f>
        <v>0</v>
      </c>
      <c r="M75" s="15">
        <f aca="true" t="shared" si="35" ref="M75:N77">SUM(J75-O75)</f>
        <v>0</v>
      </c>
      <c r="N75" s="15">
        <f t="shared" si="35"/>
        <v>0</v>
      </c>
      <c r="O75" s="16"/>
      <c r="P75" s="16"/>
      <c r="Q75" s="15"/>
      <c r="R75" s="15"/>
      <c r="S75" s="15"/>
      <c r="T75" s="18"/>
    </row>
    <row r="76" spans="1:20" ht="12.75" customHeight="1">
      <c r="A76" s="78"/>
      <c r="B76" s="75"/>
      <c r="C76" s="76"/>
      <c r="D76" s="31" t="s">
        <v>62</v>
      </c>
      <c r="E76" s="33"/>
      <c r="F76" s="14"/>
      <c r="G76" s="14"/>
      <c r="H76" s="24"/>
      <c r="I76" s="24"/>
      <c r="J76" s="16">
        <f>(E76*F76)</f>
        <v>0</v>
      </c>
      <c r="K76" s="16">
        <f>(F76*H76)</f>
        <v>0</v>
      </c>
      <c r="L76" s="17">
        <f>SUM(J76,K76)</f>
        <v>0</v>
      </c>
      <c r="M76" s="15">
        <f t="shared" si="35"/>
        <v>0</v>
      </c>
      <c r="N76" s="15">
        <f t="shared" si="35"/>
        <v>0</v>
      </c>
      <c r="O76" s="16"/>
      <c r="P76" s="16"/>
      <c r="Q76" s="15"/>
      <c r="R76" s="15"/>
      <c r="S76" s="15"/>
      <c r="T76" s="18"/>
    </row>
    <row r="77" spans="1:20" ht="12.75" customHeight="1">
      <c r="A77" s="78"/>
      <c r="B77" s="75"/>
      <c r="C77" s="76"/>
      <c r="D77" s="31" t="s">
        <v>63</v>
      </c>
      <c r="E77" s="33"/>
      <c r="F77" s="14"/>
      <c r="G77" s="14"/>
      <c r="H77" s="24"/>
      <c r="I77" s="24"/>
      <c r="J77" s="16">
        <f>(E77*F77)</f>
        <v>0</v>
      </c>
      <c r="K77" s="16">
        <f>(F77*H77)</f>
        <v>0</v>
      </c>
      <c r="L77" s="17">
        <f>SUM(J77,K77)</f>
        <v>0</v>
      </c>
      <c r="M77" s="15">
        <f t="shared" si="35"/>
        <v>0</v>
      </c>
      <c r="N77" s="15">
        <f t="shared" si="35"/>
        <v>0</v>
      </c>
      <c r="O77" s="16"/>
      <c r="P77" s="16"/>
      <c r="Q77" s="15"/>
      <c r="R77" s="15"/>
      <c r="S77" s="15"/>
      <c r="T77" s="18"/>
    </row>
    <row r="78" spans="1:20" ht="12.75" customHeight="1">
      <c r="A78" s="78"/>
      <c r="B78" s="75"/>
      <c r="C78" s="76"/>
      <c r="D78" s="19" t="s">
        <v>64</v>
      </c>
      <c r="E78" s="20">
        <f>SUM(E75,E76,E77)</f>
        <v>0</v>
      </c>
      <c r="F78" s="20">
        <f>SUM(F75,F76,F77)</f>
        <v>0</v>
      </c>
      <c r="G78" s="20">
        <f>SUM(G75,G76,G77)</f>
        <v>0</v>
      </c>
      <c r="H78" s="21"/>
      <c r="I78" s="21"/>
      <c r="J78" s="20">
        <f aca="true" t="shared" si="36" ref="J78:S78">SUM(J75,J76,J77)</f>
        <v>0</v>
      </c>
      <c r="K78" s="20">
        <f t="shared" si="36"/>
        <v>0</v>
      </c>
      <c r="L78" s="20">
        <f t="shared" si="36"/>
        <v>0</v>
      </c>
      <c r="M78" s="20">
        <f t="shared" si="36"/>
        <v>0</v>
      </c>
      <c r="N78" s="20">
        <f t="shared" si="36"/>
        <v>0</v>
      </c>
      <c r="O78" s="20">
        <f t="shared" si="36"/>
        <v>0</v>
      </c>
      <c r="P78" s="20">
        <f t="shared" si="36"/>
        <v>0</v>
      </c>
      <c r="Q78" s="20">
        <f t="shared" si="36"/>
        <v>0</v>
      </c>
      <c r="R78" s="20">
        <f t="shared" si="36"/>
        <v>0</v>
      </c>
      <c r="S78" s="20">
        <f t="shared" si="36"/>
        <v>0</v>
      </c>
      <c r="T78" s="22"/>
    </row>
    <row r="79" spans="1:20" ht="12.75" customHeight="1">
      <c r="A79" s="78"/>
      <c r="B79" s="75"/>
      <c r="C79" s="76"/>
      <c r="D79" s="31" t="s">
        <v>65</v>
      </c>
      <c r="E79" s="32"/>
      <c r="F79" s="14"/>
      <c r="G79" s="14"/>
      <c r="H79" s="24"/>
      <c r="I79" s="24"/>
      <c r="J79" s="16">
        <f>(E79*F79)</f>
        <v>0</v>
      </c>
      <c r="K79" s="16">
        <f>(F79*H79)</f>
        <v>0</v>
      </c>
      <c r="L79" s="17">
        <f>SUM(J79,K79)</f>
        <v>0</v>
      </c>
      <c r="M79" s="15">
        <f aca="true" t="shared" si="37" ref="M79:N81">SUM(J79-O79)</f>
        <v>0</v>
      </c>
      <c r="N79" s="15">
        <f t="shared" si="37"/>
        <v>0</v>
      </c>
      <c r="O79" s="16"/>
      <c r="P79" s="16"/>
      <c r="Q79" s="15"/>
      <c r="R79" s="15"/>
      <c r="S79" s="15"/>
      <c r="T79" s="18"/>
    </row>
    <row r="80" spans="1:20" ht="12.75" customHeight="1">
      <c r="A80" s="78"/>
      <c r="B80" s="75"/>
      <c r="C80" s="76"/>
      <c r="D80" s="31" t="s">
        <v>66</v>
      </c>
      <c r="E80" s="32"/>
      <c r="F80" s="14"/>
      <c r="G80" s="14"/>
      <c r="H80" s="24"/>
      <c r="I80" s="24"/>
      <c r="J80" s="16">
        <f>(E80*F80)</f>
        <v>0</v>
      </c>
      <c r="K80" s="16">
        <f>(F80*H80)</f>
        <v>0</v>
      </c>
      <c r="L80" s="17">
        <f>SUM(J80,K80)</f>
        <v>0</v>
      </c>
      <c r="M80" s="15">
        <f t="shared" si="37"/>
        <v>0</v>
      </c>
      <c r="N80" s="15">
        <f t="shared" si="37"/>
        <v>0</v>
      </c>
      <c r="O80" s="16"/>
      <c r="P80" s="16"/>
      <c r="Q80" s="15"/>
      <c r="R80" s="15"/>
      <c r="S80" s="15"/>
      <c r="T80" s="18"/>
    </row>
    <row r="81" spans="1:20" ht="12.75" customHeight="1">
      <c r="A81" s="78"/>
      <c r="B81" s="75"/>
      <c r="C81" s="76"/>
      <c r="D81" s="31" t="s">
        <v>67</v>
      </c>
      <c r="E81" s="32"/>
      <c r="F81" s="14"/>
      <c r="G81" s="14"/>
      <c r="H81" s="24"/>
      <c r="I81" s="24"/>
      <c r="J81" s="16">
        <f>(E81*F81)</f>
        <v>0</v>
      </c>
      <c r="K81" s="16">
        <f>(F81*H81)</f>
        <v>0</v>
      </c>
      <c r="L81" s="17">
        <f>SUM(J81,K81)</f>
        <v>0</v>
      </c>
      <c r="M81" s="15">
        <f t="shared" si="37"/>
        <v>0</v>
      </c>
      <c r="N81" s="15">
        <f t="shared" si="37"/>
        <v>0</v>
      </c>
      <c r="O81" s="16"/>
      <c r="P81" s="16"/>
      <c r="Q81" s="15"/>
      <c r="R81" s="15"/>
      <c r="S81" s="15"/>
      <c r="T81" s="18"/>
    </row>
    <row r="82" spans="1:20" ht="12.75" customHeight="1">
      <c r="A82" s="78"/>
      <c r="B82" s="75"/>
      <c r="C82" s="76"/>
      <c r="D82" s="19" t="s">
        <v>68</v>
      </c>
      <c r="E82" s="20">
        <f>SUM(E79,E80,E81)</f>
        <v>0</v>
      </c>
      <c r="F82" s="20">
        <f>SUM(F79,F80,F81)</f>
        <v>0</v>
      </c>
      <c r="G82" s="20">
        <f>SUM(G79,G80,G81)</f>
        <v>0</v>
      </c>
      <c r="H82" s="21"/>
      <c r="I82" s="21"/>
      <c r="J82" s="20">
        <f aca="true" t="shared" si="38" ref="J82:S82">SUM(J79,J80,J81)</f>
        <v>0</v>
      </c>
      <c r="K82" s="20">
        <f t="shared" si="38"/>
        <v>0</v>
      </c>
      <c r="L82" s="20">
        <f t="shared" si="38"/>
        <v>0</v>
      </c>
      <c r="M82" s="20">
        <f t="shared" si="38"/>
        <v>0</v>
      </c>
      <c r="N82" s="20">
        <f t="shared" si="38"/>
        <v>0</v>
      </c>
      <c r="O82" s="20">
        <f t="shared" si="38"/>
        <v>0</v>
      </c>
      <c r="P82" s="20">
        <f t="shared" si="38"/>
        <v>0</v>
      </c>
      <c r="Q82" s="20">
        <f t="shared" si="38"/>
        <v>0</v>
      </c>
      <c r="R82" s="20">
        <f t="shared" si="38"/>
        <v>0</v>
      </c>
      <c r="S82" s="20">
        <f t="shared" si="38"/>
        <v>0</v>
      </c>
      <c r="T82" s="22"/>
    </row>
    <row r="83" spans="1:20" ht="12.75" customHeight="1">
      <c r="A83" s="78"/>
      <c r="B83" s="75"/>
      <c r="C83" s="76"/>
      <c r="D83" s="31" t="s">
        <v>69</v>
      </c>
      <c r="E83" s="32"/>
      <c r="F83" s="14"/>
      <c r="G83" s="14"/>
      <c r="H83" s="24"/>
      <c r="I83" s="24"/>
      <c r="J83" s="16">
        <f>(E83*F83)</f>
        <v>0</v>
      </c>
      <c r="K83" s="16">
        <f>(F83*H83)</f>
        <v>0</v>
      </c>
      <c r="L83" s="17">
        <f>SUM(J83,K83)</f>
        <v>0</v>
      </c>
      <c r="M83" s="15">
        <f aca="true" t="shared" si="39" ref="M83:N85">SUM(J83-O83)</f>
        <v>0</v>
      </c>
      <c r="N83" s="15">
        <f t="shared" si="39"/>
        <v>0</v>
      </c>
      <c r="O83" s="16"/>
      <c r="P83" s="16"/>
      <c r="Q83" s="15"/>
      <c r="R83" s="15"/>
      <c r="S83" s="15"/>
      <c r="T83" s="18"/>
    </row>
    <row r="84" spans="1:20" ht="12.75" customHeight="1">
      <c r="A84" s="78"/>
      <c r="B84" s="75"/>
      <c r="C84" s="76"/>
      <c r="D84" s="31" t="s">
        <v>70</v>
      </c>
      <c r="E84" s="32"/>
      <c r="F84" s="14"/>
      <c r="G84" s="14"/>
      <c r="H84" s="24"/>
      <c r="I84" s="24"/>
      <c r="J84" s="16">
        <f>(E84*F84)</f>
        <v>0</v>
      </c>
      <c r="K84" s="16">
        <f>(F84*H84)</f>
        <v>0</v>
      </c>
      <c r="L84" s="17">
        <f>SUM(J84,K84)</f>
        <v>0</v>
      </c>
      <c r="M84" s="15">
        <f t="shared" si="39"/>
        <v>0</v>
      </c>
      <c r="N84" s="15">
        <f t="shared" si="39"/>
        <v>0</v>
      </c>
      <c r="O84" s="16"/>
      <c r="P84" s="16"/>
      <c r="Q84" s="15"/>
      <c r="R84" s="15"/>
      <c r="S84" s="15"/>
      <c r="T84" s="18"/>
    </row>
    <row r="85" spans="1:20" ht="12.75" customHeight="1">
      <c r="A85" s="78"/>
      <c r="B85" s="75"/>
      <c r="C85" s="76"/>
      <c r="D85" s="31" t="s">
        <v>71</v>
      </c>
      <c r="E85" s="33"/>
      <c r="F85" s="14"/>
      <c r="G85" s="14"/>
      <c r="H85" s="24"/>
      <c r="I85" s="24"/>
      <c r="J85" s="16">
        <f>(E85*F85)</f>
        <v>0</v>
      </c>
      <c r="K85" s="16">
        <f>(F85*H85)</f>
        <v>0</v>
      </c>
      <c r="L85" s="17">
        <f>SUM(J85,K85)</f>
        <v>0</v>
      </c>
      <c r="M85" s="15">
        <f t="shared" si="39"/>
        <v>0</v>
      </c>
      <c r="N85" s="15">
        <f t="shared" si="39"/>
        <v>0</v>
      </c>
      <c r="O85" s="16"/>
      <c r="P85" s="16"/>
      <c r="Q85" s="15"/>
      <c r="R85" s="15"/>
      <c r="S85" s="15"/>
      <c r="T85" s="18"/>
    </row>
    <row r="86" spans="1:20" ht="12.75" customHeight="1">
      <c r="A86" s="78"/>
      <c r="B86" s="75"/>
      <c r="C86" s="76"/>
      <c r="D86" s="19" t="s">
        <v>72</v>
      </c>
      <c r="E86" s="20">
        <f>SUM(E83,E84,E85)</f>
        <v>0</v>
      </c>
      <c r="F86" s="20">
        <f>SUM(F83,F84,F85)</f>
        <v>0</v>
      </c>
      <c r="G86" s="20">
        <f>SUM(G83,G84,G85)</f>
        <v>0</v>
      </c>
      <c r="H86" s="21"/>
      <c r="I86" s="21"/>
      <c r="J86" s="20">
        <f aca="true" t="shared" si="40" ref="J86:S86">SUM(J83,J84,J85)</f>
        <v>0</v>
      </c>
      <c r="K86" s="20">
        <f t="shared" si="40"/>
        <v>0</v>
      </c>
      <c r="L86" s="20">
        <f t="shared" si="40"/>
        <v>0</v>
      </c>
      <c r="M86" s="20">
        <f t="shared" si="40"/>
        <v>0</v>
      </c>
      <c r="N86" s="20">
        <f t="shared" si="40"/>
        <v>0</v>
      </c>
      <c r="O86" s="20">
        <f t="shared" si="40"/>
        <v>0</v>
      </c>
      <c r="P86" s="20">
        <f t="shared" si="40"/>
        <v>0</v>
      </c>
      <c r="Q86" s="20">
        <f t="shared" si="40"/>
        <v>0</v>
      </c>
      <c r="R86" s="20">
        <f t="shared" si="40"/>
        <v>0</v>
      </c>
      <c r="S86" s="20">
        <f t="shared" si="40"/>
        <v>0</v>
      </c>
      <c r="T86" s="22"/>
    </row>
    <row r="87" spans="1:20" ht="12.75" customHeight="1">
      <c r="A87" s="78"/>
      <c r="B87" s="75"/>
      <c r="C87" s="76"/>
      <c r="D87" s="31" t="s">
        <v>73</v>
      </c>
      <c r="E87" s="32"/>
      <c r="F87" s="14"/>
      <c r="G87" s="14"/>
      <c r="H87" s="24"/>
      <c r="I87" s="24"/>
      <c r="J87" s="16">
        <f>(E87*F87)</f>
        <v>0</v>
      </c>
      <c r="K87" s="16">
        <f>(F87*H87)</f>
        <v>0</v>
      </c>
      <c r="L87" s="17">
        <f>SUM(J87,K87)</f>
        <v>0</v>
      </c>
      <c r="M87" s="15">
        <f aca="true" t="shared" si="41" ref="M87:N89">SUM(J87-O87)</f>
        <v>0</v>
      </c>
      <c r="N87" s="15">
        <f t="shared" si="41"/>
        <v>0</v>
      </c>
      <c r="O87" s="16"/>
      <c r="P87" s="16"/>
      <c r="Q87" s="15"/>
      <c r="R87" s="15"/>
      <c r="S87" s="15"/>
      <c r="T87" s="18"/>
    </row>
    <row r="88" spans="1:20" ht="12.75" customHeight="1">
      <c r="A88" s="78"/>
      <c r="B88" s="75"/>
      <c r="C88" s="76"/>
      <c r="D88" s="31" t="s">
        <v>74</v>
      </c>
      <c r="E88" s="32"/>
      <c r="F88" s="14"/>
      <c r="G88" s="14"/>
      <c r="H88" s="24"/>
      <c r="I88" s="24"/>
      <c r="J88" s="16">
        <f>(E88*F88)</f>
        <v>0</v>
      </c>
      <c r="K88" s="16">
        <f>(F88*H88)</f>
        <v>0</v>
      </c>
      <c r="L88" s="17">
        <f>SUM(J88,K88)</f>
        <v>0</v>
      </c>
      <c r="M88" s="15">
        <f t="shared" si="41"/>
        <v>0</v>
      </c>
      <c r="N88" s="15">
        <f t="shared" si="41"/>
        <v>0</v>
      </c>
      <c r="O88" s="16"/>
      <c r="P88" s="16"/>
      <c r="Q88" s="15"/>
      <c r="R88" s="15"/>
      <c r="S88" s="15"/>
      <c r="T88" s="18"/>
    </row>
    <row r="89" spans="1:20" ht="12.75" customHeight="1">
      <c r="A89" s="78"/>
      <c r="B89" s="75"/>
      <c r="C89" s="76"/>
      <c r="D89" s="31" t="s">
        <v>75</v>
      </c>
      <c r="E89" s="33"/>
      <c r="F89" s="14"/>
      <c r="G89" s="14"/>
      <c r="H89" s="24"/>
      <c r="I89" s="24"/>
      <c r="J89" s="16">
        <f>(E89*F89)</f>
        <v>0</v>
      </c>
      <c r="K89" s="16">
        <f>(F89*H89)</f>
        <v>0</v>
      </c>
      <c r="L89" s="17">
        <f>SUM(J89,K89)</f>
        <v>0</v>
      </c>
      <c r="M89" s="15">
        <f t="shared" si="41"/>
        <v>0</v>
      </c>
      <c r="N89" s="15">
        <f t="shared" si="41"/>
        <v>0</v>
      </c>
      <c r="O89" s="16"/>
      <c r="P89" s="16"/>
      <c r="Q89" s="15"/>
      <c r="R89" s="15"/>
      <c r="S89" s="15"/>
      <c r="T89" s="18"/>
    </row>
    <row r="90" spans="1:20" ht="24">
      <c r="A90" s="39"/>
      <c r="B90" s="39"/>
      <c r="C90" s="39"/>
      <c r="D90" s="19" t="s">
        <v>76</v>
      </c>
      <c r="E90" s="20">
        <f>SUM(E87,E88,E89)</f>
        <v>0</v>
      </c>
      <c r="F90" s="20">
        <f>SUM(F87,F88,F89)</f>
        <v>0</v>
      </c>
      <c r="G90" s="20">
        <f>SUM(G87,G88,G89)</f>
        <v>0</v>
      </c>
      <c r="H90" s="21"/>
      <c r="I90" s="21"/>
      <c r="J90" s="20">
        <f aca="true" t="shared" si="42" ref="J90:S90">SUM(J87,J88,J89)</f>
        <v>0</v>
      </c>
      <c r="K90" s="20">
        <f t="shared" si="42"/>
        <v>0</v>
      </c>
      <c r="L90" s="20">
        <f t="shared" si="42"/>
        <v>0</v>
      </c>
      <c r="M90" s="20">
        <f t="shared" si="42"/>
        <v>0</v>
      </c>
      <c r="N90" s="20">
        <f t="shared" si="42"/>
        <v>0</v>
      </c>
      <c r="O90" s="20">
        <f t="shared" si="42"/>
        <v>0</v>
      </c>
      <c r="P90" s="20">
        <f t="shared" si="42"/>
        <v>0</v>
      </c>
      <c r="Q90" s="20">
        <f t="shared" si="42"/>
        <v>0</v>
      </c>
      <c r="R90" s="20">
        <f t="shared" si="42"/>
        <v>0</v>
      </c>
      <c r="S90" s="20">
        <f t="shared" si="42"/>
        <v>0</v>
      </c>
      <c r="T90" s="22"/>
    </row>
    <row r="91" spans="1:20" s="37" customFormat="1" ht="12.75">
      <c r="A91" s="29"/>
      <c r="B91" s="29"/>
      <c r="C91" s="35"/>
      <c r="D91" s="36" t="s">
        <v>77</v>
      </c>
      <c r="E91" s="27">
        <f>SUM(E78+E82+E86+E90)</f>
        <v>0</v>
      </c>
      <c r="F91" s="27">
        <f>SUM(F78+F82+F86+F90)</f>
        <v>0</v>
      </c>
      <c r="G91" s="27">
        <f>SUM(G78+G82+G86+G90)</f>
        <v>0</v>
      </c>
      <c r="H91" s="29"/>
      <c r="I91" s="29"/>
      <c r="J91" s="27">
        <f aca="true" t="shared" si="43" ref="J91:S91">SUM(J78+J82+J86+J90)</f>
        <v>0</v>
      </c>
      <c r="K91" s="27">
        <f t="shared" si="43"/>
        <v>0</v>
      </c>
      <c r="L91" s="27">
        <f t="shared" si="43"/>
        <v>0</v>
      </c>
      <c r="M91" s="27">
        <f t="shared" si="43"/>
        <v>0</v>
      </c>
      <c r="N91" s="27">
        <f t="shared" si="43"/>
        <v>0</v>
      </c>
      <c r="O91" s="27">
        <f t="shared" si="43"/>
        <v>0</v>
      </c>
      <c r="P91" s="27">
        <f t="shared" si="43"/>
        <v>0</v>
      </c>
      <c r="Q91" s="27">
        <f t="shared" si="43"/>
        <v>0</v>
      </c>
      <c r="R91" s="27">
        <f t="shared" si="43"/>
        <v>0</v>
      </c>
      <c r="S91" s="27">
        <f t="shared" si="43"/>
        <v>0</v>
      </c>
      <c r="T91" s="30"/>
    </row>
    <row r="92" spans="1:20" ht="12.75" customHeight="1">
      <c r="A92" s="78">
        <v>5</v>
      </c>
      <c r="B92" s="75" t="s">
        <v>59</v>
      </c>
      <c r="C92" s="76" t="s">
        <v>81</v>
      </c>
      <c r="D92" s="31" t="s">
        <v>61</v>
      </c>
      <c r="E92" s="32"/>
      <c r="F92" s="14"/>
      <c r="G92" s="14"/>
      <c r="H92" s="24"/>
      <c r="I92" s="24"/>
      <c r="J92" s="16">
        <f>(E92*F92)</f>
        <v>0</v>
      </c>
      <c r="K92" s="16">
        <f>(F92*H92)</f>
        <v>0</v>
      </c>
      <c r="L92" s="17">
        <f>SUM(J92,K92)</f>
        <v>0</v>
      </c>
      <c r="M92" s="15">
        <f aca="true" t="shared" si="44" ref="M92:N94">SUM(J92-O92)</f>
        <v>0</v>
      </c>
      <c r="N92" s="15">
        <f t="shared" si="44"/>
        <v>0</v>
      </c>
      <c r="O92" s="16"/>
      <c r="P92" s="16"/>
      <c r="Q92" s="15"/>
      <c r="R92" s="15"/>
      <c r="S92" s="15"/>
      <c r="T92" s="18"/>
    </row>
    <row r="93" spans="1:20" ht="12.75" customHeight="1">
      <c r="A93" s="78"/>
      <c r="B93" s="75"/>
      <c r="C93" s="76"/>
      <c r="D93" s="31" t="s">
        <v>62</v>
      </c>
      <c r="E93" s="33"/>
      <c r="F93" s="14"/>
      <c r="G93" s="14"/>
      <c r="H93" s="24"/>
      <c r="I93" s="24"/>
      <c r="J93" s="16">
        <f>(E93*F93)</f>
        <v>0</v>
      </c>
      <c r="K93" s="16">
        <f>(F93*H93)</f>
        <v>0</v>
      </c>
      <c r="L93" s="17">
        <f>SUM(J93,K93)</f>
        <v>0</v>
      </c>
      <c r="M93" s="15">
        <f t="shared" si="44"/>
        <v>0</v>
      </c>
      <c r="N93" s="15">
        <f t="shared" si="44"/>
        <v>0</v>
      </c>
      <c r="O93" s="16"/>
      <c r="P93" s="16"/>
      <c r="Q93" s="15"/>
      <c r="R93" s="15"/>
      <c r="S93" s="15"/>
      <c r="T93" s="18"/>
    </row>
    <row r="94" spans="1:20" ht="12.75" customHeight="1">
      <c r="A94" s="78"/>
      <c r="B94" s="75"/>
      <c r="C94" s="76"/>
      <c r="D94" s="31" t="s">
        <v>63</v>
      </c>
      <c r="E94" s="33"/>
      <c r="F94" s="14"/>
      <c r="G94" s="14"/>
      <c r="H94" s="24"/>
      <c r="I94" s="24"/>
      <c r="J94" s="16">
        <f>(E94*F94)</f>
        <v>0</v>
      </c>
      <c r="K94" s="16">
        <f>(F94*H94)</f>
        <v>0</v>
      </c>
      <c r="L94" s="17">
        <f>SUM(J94,K94)</f>
        <v>0</v>
      </c>
      <c r="M94" s="15">
        <f t="shared" si="44"/>
        <v>0</v>
      </c>
      <c r="N94" s="15">
        <f t="shared" si="44"/>
        <v>0</v>
      </c>
      <c r="O94" s="16"/>
      <c r="P94" s="16"/>
      <c r="Q94" s="15"/>
      <c r="R94" s="15"/>
      <c r="S94" s="15"/>
      <c r="T94" s="18"/>
    </row>
    <row r="95" spans="1:20" ht="12.75" customHeight="1">
      <c r="A95" s="78"/>
      <c r="B95" s="75"/>
      <c r="C95" s="76"/>
      <c r="D95" s="19" t="s">
        <v>64</v>
      </c>
      <c r="E95" s="20">
        <f>SUM(E92,E93,E94)</f>
        <v>0</v>
      </c>
      <c r="F95" s="20">
        <f>SUM(F92,F93,F94)</f>
        <v>0</v>
      </c>
      <c r="G95" s="20">
        <f>SUM(G92,G93,G94)</f>
        <v>0</v>
      </c>
      <c r="H95" s="21"/>
      <c r="I95" s="21"/>
      <c r="J95" s="20">
        <f aca="true" t="shared" si="45" ref="J95:S95">SUM(J92,J93,J94)</f>
        <v>0</v>
      </c>
      <c r="K95" s="20">
        <f t="shared" si="45"/>
        <v>0</v>
      </c>
      <c r="L95" s="20">
        <f t="shared" si="45"/>
        <v>0</v>
      </c>
      <c r="M95" s="20">
        <f t="shared" si="45"/>
        <v>0</v>
      </c>
      <c r="N95" s="20">
        <f t="shared" si="45"/>
        <v>0</v>
      </c>
      <c r="O95" s="20">
        <f t="shared" si="45"/>
        <v>0</v>
      </c>
      <c r="P95" s="20">
        <f t="shared" si="45"/>
        <v>0</v>
      </c>
      <c r="Q95" s="20">
        <f t="shared" si="45"/>
        <v>0</v>
      </c>
      <c r="R95" s="20">
        <f t="shared" si="45"/>
        <v>0</v>
      </c>
      <c r="S95" s="20">
        <f t="shared" si="45"/>
        <v>0</v>
      </c>
      <c r="T95" s="22"/>
    </row>
    <row r="96" spans="1:20" ht="12.75" customHeight="1">
      <c r="A96" s="78"/>
      <c r="B96" s="75"/>
      <c r="C96" s="76"/>
      <c r="D96" s="31" t="s">
        <v>65</v>
      </c>
      <c r="E96" s="32"/>
      <c r="F96" s="14"/>
      <c r="G96" s="14"/>
      <c r="H96" s="24"/>
      <c r="I96" s="24"/>
      <c r="J96" s="16">
        <f>(E96*F96)</f>
        <v>0</v>
      </c>
      <c r="K96" s="16">
        <f>(F96*H96)</f>
        <v>0</v>
      </c>
      <c r="L96" s="17">
        <f>SUM(J96,K96)</f>
        <v>0</v>
      </c>
      <c r="M96" s="15">
        <f aca="true" t="shared" si="46" ref="M96:N98">SUM(J96-O96)</f>
        <v>0</v>
      </c>
      <c r="N96" s="15">
        <f t="shared" si="46"/>
        <v>0</v>
      </c>
      <c r="O96" s="16"/>
      <c r="P96" s="16"/>
      <c r="Q96" s="15"/>
      <c r="R96" s="15"/>
      <c r="S96" s="15"/>
      <c r="T96" s="18"/>
    </row>
    <row r="97" spans="1:20" ht="12.75" customHeight="1">
      <c r="A97" s="78"/>
      <c r="B97" s="75"/>
      <c r="C97" s="76"/>
      <c r="D97" s="31" t="s">
        <v>66</v>
      </c>
      <c r="E97" s="32"/>
      <c r="F97" s="14"/>
      <c r="G97" s="14"/>
      <c r="H97" s="24"/>
      <c r="I97" s="24"/>
      <c r="J97" s="16">
        <f>(E97*F97)</f>
        <v>0</v>
      </c>
      <c r="K97" s="16">
        <f>(F97*H97)</f>
        <v>0</v>
      </c>
      <c r="L97" s="17">
        <f>SUM(J97,K97)</f>
        <v>0</v>
      </c>
      <c r="M97" s="15">
        <f t="shared" si="46"/>
        <v>0</v>
      </c>
      <c r="N97" s="15">
        <f t="shared" si="46"/>
        <v>0</v>
      </c>
      <c r="O97" s="16"/>
      <c r="P97" s="16"/>
      <c r="Q97" s="15"/>
      <c r="R97" s="15"/>
      <c r="S97" s="15"/>
      <c r="T97" s="18"/>
    </row>
    <row r="98" spans="1:20" ht="12.75" customHeight="1">
      <c r="A98" s="78"/>
      <c r="B98" s="75"/>
      <c r="C98" s="76"/>
      <c r="D98" s="31" t="s">
        <v>67</v>
      </c>
      <c r="E98" s="32"/>
      <c r="F98" s="14"/>
      <c r="G98" s="14"/>
      <c r="H98" s="24"/>
      <c r="I98" s="24"/>
      <c r="J98" s="16">
        <f>(E98*F98)</f>
        <v>0</v>
      </c>
      <c r="K98" s="16">
        <f>(F98*H98)</f>
        <v>0</v>
      </c>
      <c r="L98" s="17">
        <f>SUM(J98,K98)</f>
        <v>0</v>
      </c>
      <c r="M98" s="15">
        <f t="shared" si="46"/>
        <v>0</v>
      </c>
      <c r="N98" s="15">
        <f t="shared" si="46"/>
        <v>0</v>
      </c>
      <c r="O98" s="16"/>
      <c r="P98" s="16"/>
      <c r="Q98" s="15"/>
      <c r="R98" s="15"/>
      <c r="S98" s="15"/>
      <c r="T98" s="18"/>
    </row>
    <row r="99" spans="1:20" ht="12.75" customHeight="1">
      <c r="A99" s="78"/>
      <c r="B99" s="75"/>
      <c r="C99" s="76"/>
      <c r="D99" s="19" t="s">
        <v>68</v>
      </c>
      <c r="E99" s="20">
        <f>SUM(E96,E97,E98)</f>
        <v>0</v>
      </c>
      <c r="F99" s="20">
        <f>SUM(F96,F97,F98)</f>
        <v>0</v>
      </c>
      <c r="G99" s="20">
        <f>SUM(G96,G97,G98)</f>
        <v>0</v>
      </c>
      <c r="H99" s="21"/>
      <c r="I99" s="21"/>
      <c r="J99" s="20">
        <f aca="true" t="shared" si="47" ref="J99:S99">SUM(J96,J97,J98)</f>
        <v>0</v>
      </c>
      <c r="K99" s="20">
        <f t="shared" si="47"/>
        <v>0</v>
      </c>
      <c r="L99" s="20">
        <f t="shared" si="47"/>
        <v>0</v>
      </c>
      <c r="M99" s="20">
        <f t="shared" si="47"/>
        <v>0</v>
      </c>
      <c r="N99" s="20">
        <f t="shared" si="47"/>
        <v>0</v>
      </c>
      <c r="O99" s="20">
        <f t="shared" si="47"/>
        <v>0</v>
      </c>
      <c r="P99" s="20">
        <f t="shared" si="47"/>
        <v>0</v>
      </c>
      <c r="Q99" s="20">
        <f t="shared" si="47"/>
        <v>0</v>
      </c>
      <c r="R99" s="20">
        <f t="shared" si="47"/>
        <v>0</v>
      </c>
      <c r="S99" s="20">
        <f t="shared" si="47"/>
        <v>0</v>
      </c>
      <c r="T99" s="22"/>
    </row>
    <row r="100" spans="1:20" ht="12.75" customHeight="1">
      <c r="A100" s="78"/>
      <c r="B100" s="75"/>
      <c r="C100" s="76"/>
      <c r="D100" s="31" t="s">
        <v>69</v>
      </c>
      <c r="E100" s="32"/>
      <c r="F100" s="14"/>
      <c r="G100" s="14"/>
      <c r="H100" s="24"/>
      <c r="I100" s="24"/>
      <c r="J100" s="16">
        <f>(E100*F100)</f>
        <v>0</v>
      </c>
      <c r="K100" s="16">
        <f>(F100*H100)</f>
        <v>0</v>
      </c>
      <c r="L100" s="17">
        <f>SUM(J100,K100)</f>
        <v>0</v>
      </c>
      <c r="M100" s="15">
        <f aca="true" t="shared" si="48" ref="M100:N102">SUM(J100-O100)</f>
        <v>0</v>
      </c>
      <c r="N100" s="15">
        <f t="shared" si="48"/>
        <v>0</v>
      </c>
      <c r="O100" s="16"/>
      <c r="P100" s="16"/>
      <c r="Q100" s="15"/>
      <c r="R100" s="15"/>
      <c r="S100" s="15"/>
      <c r="T100" s="18"/>
    </row>
    <row r="101" spans="1:20" ht="12.75" customHeight="1">
      <c r="A101" s="78"/>
      <c r="B101" s="75"/>
      <c r="C101" s="76"/>
      <c r="D101" s="31" t="s">
        <v>70</v>
      </c>
      <c r="E101" s="32"/>
      <c r="F101" s="14"/>
      <c r="G101" s="14"/>
      <c r="H101" s="24"/>
      <c r="I101" s="24"/>
      <c r="J101" s="16">
        <f>(E101*F101)</f>
        <v>0</v>
      </c>
      <c r="K101" s="16">
        <f>(F101*H101)</f>
        <v>0</v>
      </c>
      <c r="L101" s="17">
        <f>SUM(J101,K101)</f>
        <v>0</v>
      </c>
      <c r="M101" s="15">
        <f t="shared" si="48"/>
        <v>0</v>
      </c>
      <c r="N101" s="15">
        <f t="shared" si="48"/>
        <v>0</v>
      </c>
      <c r="O101" s="16"/>
      <c r="P101" s="16"/>
      <c r="Q101" s="15"/>
      <c r="R101" s="15"/>
      <c r="S101" s="15"/>
      <c r="T101" s="18"/>
    </row>
    <row r="102" spans="1:20" ht="12.75" customHeight="1">
      <c r="A102" s="78"/>
      <c r="B102" s="75"/>
      <c r="C102" s="76"/>
      <c r="D102" s="31" t="s">
        <v>71</v>
      </c>
      <c r="E102" s="33"/>
      <c r="F102" s="14"/>
      <c r="G102" s="14"/>
      <c r="H102" s="24"/>
      <c r="I102" s="24"/>
      <c r="J102" s="16">
        <f>(E102*F102)</f>
        <v>0</v>
      </c>
      <c r="K102" s="16">
        <f>(F102*H102)</f>
        <v>0</v>
      </c>
      <c r="L102" s="17">
        <f>SUM(J102,K102)</f>
        <v>0</v>
      </c>
      <c r="M102" s="15">
        <f t="shared" si="48"/>
        <v>0</v>
      </c>
      <c r="N102" s="15">
        <f t="shared" si="48"/>
        <v>0</v>
      </c>
      <c r="O102" s="16"/>
      <c r="P102" s="16"/>
      <c r="Q102" s="15"/>
      <c r="R102" s="15"/>
      <c r="S102" s="15"/>
      <c r="T102" s="18"/>
    </row>
    <row r="103" spans="1:20" ht="12.75" customHeight="1">
      <c r="A103" s="78"/>
      <c r="B103" s="75"/>
      <c r="C103" s="76"/>
      <c r="D103" s="19" t="s">
        <v>72</v>
      </c>
      <c r="E103" s="20">
        <f>SUM(E100,E101,E102)</f>
        <v>0</v>
      </c>
      <c r="F103" s="20">
        <f>SUM(F100,F101,F102)</f>
        <v>0</v>
      </c>
      <c r="G103" s="20">
        <f>SUM(G100,G101,G102)</f>
        <v>0</v>
      </c>
      <c r="H103" s="21"/>
      <c r="I103" s="21"/>
      <c r="J103" s="20">
        <f aca="true" t="shared" si="49" ref="J103:S103">SUM(J100,J101,J102)</f>
        <v>0</v>
      </c>
      <c r="K103" s="20">
        <f t="shared" si="49"/>
        <v>0</v>
      </c>
      <c r="L103" s="20">
        <f t="shared" si="49"/>
        <v>0</v>
      </c>
      <c r="M103" s="20">
        <f t="shared" si="49"/>
        <v>0</v>
      </c>
      <c r="N103" s="20">
        <f t="shared" si="49"/>
        <v>0</v>
      </c>
      <c r="O103" s="20">
        <f t="shared" si="49"/>
        <v>0</v>
      </c>
      <c r="P103" s="20">
        <f t="shared" si="49"/>
        <v>0</v>
      </c>
      <c r="Q103" s="20">
        <f t="shared" si="49"/>
        <v>0</v>
      </c>
      <c r="R103" s="20">
        <f t="shared" si="49"/>
        <v>0</v>
      </c>
      <c r="S103" s="20">
        <f t="shared" si="49"/>
        <v>0</v>
      </c>
      <c r="T103" s="22"/>
    </row>
    <row r="104" spans="1:20" ht="12.75" customHeight="1">
      <c r="A104" s="78"/>
      <c r="B104" s="75"/>
      <c r="C104" s="76"/>
      <c r="D104" s="31" t="s">
        <v>73</v>
      </c>
      <c r="E104" s="32"/>
      <c r="F104" s="14"/>
      <c r="G104" s="14"/>
      <c r="H104" s="24"/>
      <c r="I104" s="24"/>
      <c r="J104" s="16">
        <f>(E104*F104)</f>
        <v>0</v>
      </c>
      <c r="K104" s="16">
        <f>(F104*H104)</f>
        <v>0</v>
      </c>
      <c r="L104" s="17">
        <f>SUM(J104,K104)</f>
        <v>0</v>
      </c>
      <c r="M104" s="15">
        <f aca="true" t="shared" si="50" ref="M104:N106">SUM(J104-O104)</f>
        <v>0</v>
      </c>
      <c r="N104" s="15">
        <f t="shared" si="50"/>
        <v>0</v>
      </c>
      <c r="O104" s="16"/>
      <c r="P104" s="16"/>
      <c r="Q104" s="15"/>
      <c r="R104" s="15"/>
      <c r="S104" s="15"/>
      <c r="T104" s="18"/>
    </row>
    <row r="105" spans="1:20" ht="12.75" customHeight="1">
      <c r="A105" s="78"/>
      <c r="B105" s="75"/>
      <c r="C105" s="76"/>
      <c r="D105" s="31" t="s">
        <v>74</v>
      </c>
      <c r="E105" s="32"/>
      <c r="F105" s="14"/>
      <c r="G105" s="14"/>
      <c r="H105" s="24"/>
      <c r="I105" s="24"/>
      <c r="J105" s="16">
        <f>(E105*F105)</f>
        <v>0</v>
      </c>
      <c r="K105" s="16">
        <f>(F105*H105)</f>
        <v>0</v>
      </c>
      <c r="L105" s="17">
        <f>SUM(J105,K105)</f>
        <v>0</v>
      </c>
      <c r="M105" s="15">
        <f t="shared" si="50"/>
        <v>0</v>
      </c>
      <c r="N105" s="15">
        <f t="shared" si="50"/>
        <v>0</v>
      </c>
      <c r="O105" s="16"/>
      <c r="P105" s="16"/>
      <c r="Q105" s="15"/>
      <c r="R105" s="15"/>
      <c r="S105" s="15"/>
      <c r="T105" s="18"/>
    </row>
    <row r="106" spans="1:20" ht="12.75" customHeight="1">
      <c r="A106" s="78"/>
      <c r="B106" s="75"/>
      <c r="C106" s="76"/>
      <c r="D106" s="31" t="s">
        <v>75</v>
      </c>
      <c r="E106" s="33"/>
      <c r="F106" s="14"/>
      <c r="G106" s="14"/>
      <c r="H106" s="24"/>
      <c r="I106" s="24"/>
      <c r="J106" s="16">
        <f>(E106*F106)</f>
        <v>0</v>
      </c>
      <c r="K106" s="16">
        <f>(F106*H106)</f>
        <v>0</v>
      </c>
      <c r="L106" s="17">
        <f>SUM(J106,K106)</f>
        <v>0</v>
      </c>
      <c r="M106" s="15">
        <f t="shared" si="50"/>
        <v>0</v>
      </c>
      <c r="N106" s="15">
        <f t="shared" si="50"/>
        <v>0</v>
      </c>
      <c r="O106" s="16"/>
      <c r="P106" s="16"/>
      <c r="Q106" s="15"/>
      <c r="R106" s="15"/>
      <c r="S106" s="15"/>
      <c r="T106" s="18"/>
    </row>
    <row r="107" spans="1:20" ht="24">
      <c r="A107" s="39"/>
      <c r="B107" s="21"/>
      <c r="C107" s="21"/>
      <c r="D107" s="19" t="s">
        <v>76</v>
      </c>
      <c r="E107" s="20">
        <f>SUM(E104,E105,E106)</f>
        <v>0</v>
      </c>
      <c r="F107" s="20">
        <f>SUM(F104,F105,F106)</f>
        <v>0</v>
      </c>
      <c r="G107" s="20">
        <f>SUM(G104,G105,G106)</f>
        <v>0</v>
      </c>
      <c r="H107" s="21"/>
      <c r="I107" s="21"/>
      <c r="J107" s="20">
        <f aca="true" t="shared" si="51" ref="J107:S107">SUM(J104,J105,J106)</f>
        <v>0</v>
      </c>
      <c r="K107" s="20">
        <f t="shared" si="51"/>
        <v>0</v>
      </c>
      <c r="L107" s="20">
        <f t="shared" si="51"/>
        <v>0</v>
      </c>
      <c r="M107" s="20">
        <f t="shared" si="51"/>
        <v>0</v>
      </c>
      <c r="N107" s="20">
        <f t="shared" si="51"/>
        <v>0</v>
      </c>
      <c r="O107" s="20">
        <f t="shared" si="51"/>
        <v>0</v>
      </c>
      <c r="P107" s="20">
        <f t="shared" si="51"/>
        <v>0</v>
      </c>
      <c r="Q107" s="20">
        <f t="shared" si="51"/>
        <v>0</v>
      </c>
      <c r="R107" s="20">
        <f t="shared" si="51"/>
        <v>0</v>
      </c>
      <c r="S107" s="20">
        <f t="shared" si="51"/>
        <v>0</v>
      </c>
      <c r="T107" s="22"/>
    </row>
    <row r="108" spans="1:20" s="37" customFormat="1" ht="12.75">
      <c r="A108" s="29"/>
      <c r="B108" s="29"/>
      <c r="C108" s="35"/>
      <c r="D108" s="36" t="s">
        <v>77</v>
      </c>
      <c r="E108" s="27">
        <f>SUM(E95+E99+E103+E107)</f>
        <v>0</v>
      </c>
      <c r="F108" s="27">
        <f>SUM(F95+F99+F103+F107)</f>
        <v>0</v>
      </c>
      <c r="G108" s="27">
        <f>SUM(G95+G99+G103+G107)</f>
        <v>0</v>
      </c>
      <c r="H108" s="29"/>
      <c r="I108" s="29"/>
      <c r="J108" s="27">
        <f aca="true" t="shared" si="52" ref="J108:S108">SUM(J95+J99+J103+J107)</f>
        <v>0</v>
      </c>
      <c r="K108" s="27">
        <f t="shared" si="52"/>
        <v>0</v>
      </c>
      <c r="L108" s="27">
        <f t="shared" si="52"/>
        <v>0</v>
      </c>
      <c r="M108" s="27">
        <f t="shared" si="52"/>
        <v>0</v>
      </c>
      <c r="N108" s="27">
        <f t="shared" si="52"/>
        <v>0</v>
      </c>
      <c r="O108" s="27">
        <f t="shared" si="52"/>
        <v>0</v>
      </c>
      <c r="P108" s="27">
        <f t="shared" si="52"/>
        <v>0</v>
      </c>
      <c r="Q108" s="27">
        <f t="shared" si="52"/>
        <v>0</v>
      </c>
      <c r="R108" s="27">
        <f t="shared" si="52"/>
        <v>0</v>
      </c>
      <c r="S108" s="27">
        <f t="shared" si="52"/>
        <v>0</v>
      </c>
      <c r="T108" s="30"/>
    </row>
  </sheetData>
  <sheetProtection sheet="1" objects="1" scenarios="1"/>
  <mergeCells count="34">
    <mergeCell ref="A92:A106"/>
    <mergeCell ref="B92:B106"/>
    <mergeCell ref="C92:C106"/>
    <mergeCell ref="A58:A72"/>
    <mergeCell ref="B58:B72"/>
    <mergeCell ref="C58:C72"/>
    <mergeCell ref="A75:A89"/>
    <mergeCell ref="B75:B89"/>
    <mergeCell ref="C75:C89"/>
    <mergeCell ref="T2:T5"/>
    <mergeCell ref="A7:A35"/>
    <mergeCell ref="B7:B38"/>
    <mergeCell ref="C7:C38"/>
    <mergeCell ref="A41:A55"/>
    <mergeCell ref="B41:B55"/>
    <mergeCell ref="C41:C55"/>
    <mergeCell ref="N2:N5"/>
    <mergeCell ref="O2:O5"/>
    <mergeCell ref="P2:P5"/>
    <mergeCell ref="Q2:Q5"/>
    <mergeCell ref="R2:R5"/>
    <mergeCell ref="S2:S5"/>
    <mergeCell ref="G2:G5"/>
    <mergeCell ref="H2:I4"/>
    <mergeCell ref="J2:J5"/>
    <mergeCell ref="K2:K5"/>
    <mergeCell ref="L2:L5"/>
    <mergeCell ref="M2:M5"/>
    <mergeCell ref="C1:D1"/>
    <mergeCell ref="A2:A5"/>
    <mergeCell ref="B2:B5"/>
    <mergeCell ref="C2:C5"/>
    <mergeCell ref="D2:E4"/>
    <mergeCell ref="F2:F5"/>
  </mergeCells>
  <printOptions/>
  <pageMargins left="0.7" right="0.5902777777777778" top="0.75" bottom="0.75" header="0.5118055555555555" footer="0.5118055555555555"/>
  <pageSetup horizontalDpi="300" verticalDpi="300" orientation="landscape" paperSize="9" scale="55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08"/>
  <sheetViews>
    <sheetView view="pageBreakPreview" zoomScaleNormal="75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9" width="10.00390625" style="0" customWidth="1"/>
    <col min="10" max="14" width="12.8515625" style="0" customWidth="1"/>
    <col min="15" max="15" width="14.421875" style="1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6" customFormat="1" ht="15.75" customHeight="1">
      <c r="A1" s="2"/>
      <c r="B1" s="3" t="s">
        <v>0</v>
      </c>
      <c r="C1" s="71">
        <v>2013</v>
      </c>
      <c r="D1" s="71"/>
      <c r="E1" s="4"/>
      <c r="F1" s="5"/>
      <c r="G1" s="5"/>
      <c r="H1" s="4"/>
      <c r="I1" s="4"/>
      <c r="J1" s="5"/>
      <c r="K1" s="5"/>
      <c r="L1" s="5"/>
      <c r="M1" s="4"/>
      <c r="N1" s="4"/>
      <c r="O1" s="5"/>
      <c r="P1" s="4"/>
      <c r="Q1" s="4"/>
      <c r="R1" s="4"/>
      <c r="S1" s="4"/>
      <c r="T1" s="4"/>
    </row>
    <row r="2" spans="1:20" s="6" customFormat="1" ht="13.5" customHeight="1">
      <c r="A2" s="72" t="s">
        <v>1</v>
      </c>
      <c r="B2" s="72" t="s">
        <v>2</v>
      </c>
      <c r="C2" s="73" t="s">
        <v>3</v>
      </c>
      <c r="D2" s="73" t="s">
        <v>4</v>
      </c>
      <c r="E2" s="73"/>
      <c r="F2" s="72" t="s">
        <v>5</v>
      </c>
      <c r="G2" s="72" t="s">
        <v>6</v>
      </c>
      <c r="H2" s="72" t="s">
        <v>7</v>
      </c>
      <c r="I2" s="72"/>
      <c r="J2" s="72" t="s">
        <v>8</v>
      </c>
      <c r="K2" s="72" t="s">
        <v>9</v>
      </c>
      <c r="L2" s="72" t="s">
        <v>10</v>
      </c>
      <c r="M2" s="72" t="s">
        <v>11</v>
      </c>
      <c r="N2" s="72" t="s">
        <v>12</v>
      </c>
      <c r="O2" s="72" t="s">
        <v>13</v>
      </c>
      <c r="P2" s="72" t="s">
        <v>14</v>
      </c>
      <c r="Q2" s="72" t="s">
        <v>15</v>
      </c>
      <c r="R2" s="72" t="s">
        <v>16</v>
      </c>
      <c r="S2" s="72" t="s">
        <v>17</v>
      </c>
      <c r="T2" s="72" t="s">
        <v>18</v>
      </c>
    </row>
    <row r="3" spans="1:20" s="6" customFormat="1" ht="12.75" customHeight="1">
      <c r="A3" s="72"/>
      <c r="B3" s="72"/>
      <c r="C3" s="73"/>
      <c r="D3" s="73"/>
      <c r="E3" s="73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s="6" customFormat="1" ht="12.75">
      <c r="A4" s="72"/>
      <c r="B4" s="72"/>
      <c r="C4" s="73"/>
      <c r="D4" s="73"/>
      <c r="E4" s="73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s="6" customFormat="1" ht="126" customHeight="1">
      <c r="A5" s="72"/>
      <c r="B5" s="72"/>
      <c r="C5" s="73"/>
      <c r="D5" s="7" t="s">
        <v>19</v>
      </c>
      <c r="E5" s="7" t="s">
        <v>20</v>
      </c>
      <c r="F5" s="72"/>
      <c r="G5" s="72"/>
      <c r="H5" s="8" t="s">
        <v>21</v>
      </c>
      <c r="I5" s="8" t="s">
        <v>22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11</v>
      </c>
      <c r="G6" s="9">
        <v>11</v>
      </c>
      <c r="H6" s="9"/>
      <c r="I6" s="9"/>
      <c r="J6" s="9">
        <v>8</v>
      </c>
      <c r="K6" s="9">
        <v>9</v>
      </c>
      <c r="L6" s="9">
        <v>10</v>
      </c>
      <c r="M6" s="9">
        <v>17</v>
      </c>
      <c r="N6" s="9">
        <v>18</v>
      </c>
      <c r="O6" s="9">
        <v>14</v>
      </c>
      <c r="P6" s="9">
        <v>15</v>
      </c>
      <c r="Q6" s="9">
        <v>20</v>
      </c>
      <c r="R6" s="9">
        <v>21</v>
      </c>
      <c r="S6" s="9">
        <v>22</v>
      </c>
      <c r="T6" s="10">
        <v>23</v>
      </c>
    </row>
    <row r="7" spans="1:20" ht="24" customHeight="1">
      <c r="A7" s="74">
        <v>1</v>
      </c>
      <c r="B7" s="75" t="s">
        <v>23</v>
      </c>
      <c r="C7" s="76" t="s">
        <v>24</v>
      </c>
      <c r="D7" s="12" t="s">
        <v>25</v>
      </c>
      <c r="E7" s="13"/>
      <c r="F7" s="14"/>
      <c r="G7" s="14"/>
      <c r="H7" s="15"/>
      <c r="I7" s="15"/>
      <c r="J7" s="16">
        <f aca="true" t="shared" si="0" ref="J7:J36">(E7*F7)</f>
        <v>0</v>
      </c>
      <c r="K7" s="16">
        <f aca="true" t="shared" si="1" ref="K7:K36">(F7*H7)</f>
        <v>0</v>
      </c>
      <c r="L7" s="17">
        <f aca="true" t="shared" si="2" ref="L7:L43">SUM(J7,K7)</f>
        <v>0</v>
      </c>
      <c r="M7" s="15">
        <f aca="true" t="shared" si="3" ref="M7:N36">SUM(J7-O7)</f>
        <v>0</v>
      </c>
      <c r="N7" s="15">
        <f t="shared" si="3"/>
        <v>0</v>
      </c>
      <c r="O7" s="16"/>
      <c r="P7" s="16"/>
      <c r="Q7" s="15"/>
      <c r="R7" s="15"/>
      <c r="S7" s="15"/>
      <c r="T7" s="18"/>
    </row>
    <row r="8" spans="1:20" ht="24">
      <c r="A8" s="74"/>
      <c r="B8" s="75"/>
      <c r="C8" s="76"/>
      <c r="D8" s="12" t="s">
        <v>26</v>
      </c>
      <c r="E8" s="13"/>
      <c r="F8" s="14"/>
      <c r="G8" s="14"/>
      <c r="H8" s="15"/>
      <c r="I8" s="15"/>
      <c r="J8" s="16">
        <f t="shared" si="0"/>
        <v>0</v>
      </c>
      <c r="K8" s="16">
        <f t="shared" si="1"/>
        <v>0</v>
      </c>
      <c r="L8" s="17">
        <f t="shared" si="2"/>
        <v>0</v>
      </c>
      <c r="M8" s="15">
        <f t="shared" si="3"/>
        <v>0</v>
      </c>
      <c r="N8" s="15">
        <f t="shared" si="3"/>
        <v>0</v>
      </c>
      <c r="O8" s="16"/>
      <c r="P8" s="16"/>
      <c r="Q8" s="15"/>
      <c r="R8" s="15"/>
      <c r="S8" s="15"/>
      <c r="T8" s="18"/>
    </row>
    <row r="9" spans="1:20" ht="24">
      <c r="A9" s="74"/>
      <c r="B9" s="75"/>
      <c r="C9" s="76"/>
      <c r="D9" s="12" t="s">
        <v>27</v>
      </c>
      <c r="E9" s="13"/>
      <c r="F9" s="14"/>
      <c r="G9" s="14"/>
      <c r="H9" s="15"/>
      <c r="I9" s="15"/>
      <c r="J9" s="16">
        <f t="shared" si="0"/>
        <v>0</v>
      </c>
      <c r="K9" s="16">
        <f t="shared" si="1"/>
        <v>0</v>
      </c>
      <c r="L9" s="17">
        <f t="shared" si="2"/>
        <v>0</v>
      </c>
      <c r="M9" s="15">
        <f t="shared" si="3"/>
        <v>0</v>
      </c>
      <c r="N9" s="15">
        <f t="shared" si="3"/>
        <v>0</v>
      </c>
      <c r="O9" s="16"/>
      <c r="P9" s="16"/>
      <c r="Q9" s="15"/>
      <c r="R9" s="15"/>
      <c r="S9" s="15"/>
      <c r="T9" s="18"/>
    </row>
    <row r="10" spans="1:20" ht="24">
      <c r="A10" s="74"/>
      <c r="B10" s="75"/>
      <c r="C10" s="76"/>
      <c r="D10" s="12" t="s">
        <v>28</v>
      </c>
      <c r="E10" s="13"/>
      <c r="F10" s="14"/>
      <c r="G10" s="14"/>
      <c r="H10" s="15"/>
      <c r="I10" s="15"/>
      <c r="J10" s="16">
        <f t="shared" si="0"/>
        <v>0</v>
      </c>
      <c r="K10" s="16">
        <f t="shared" si="1"/>
        <v>0</v>
      </c>
      <c r="L10" s="17">
        <f t="shared" si="2"/>
        <v>0</v>
      </c>
      <c r="M10" s="15">
        <f t="shared" si="3"/>
        <v>0</v>
      </c>
      <c r="N10" s="15">
        <f t="shared" si="3"/>
        <v>0</v>
      </c>
      <c r="O10" s="16"/>
      <c r="P10" s="16"/>
      <c r="Q10" s="15"/>
      <c r="R10" s="15"/>
      <c r="S10" s="15"/>
      <c r="T10" s="18"/>
    </row>
    <row r="11" spans="1:20" ht="24">
      <c r="A11" s="74"/>
      <c r="B11" s="75"/>
      <c r="C11" s="76"/>
      <c r="D11" s="12" t="s">
        <v>29</v>
      </c>
      <c r="E11" s="13"/>
      <c r="F11" s="14"/>
      <c r="G11" s="14"/>
      <c r="H11" s="15"/>
      <c r="I11" s="15"/>
      <c r="J11" s="16">
        <f t="shared" si="0"/>
        <v>0</v>
      </c>
      <c r="K11" s="16">
        <f t="shared" si="1"/>
        <v>0</v>
      </c>
      <c r="L11" s="17">
        <f t="shared" si="2"/>
        <v>0</v>
      </c>
      <c r="M11" s="15">
        <f t="shared" si="3"/>
        <v>0</v>
      </c>
      <c r="N11" s="15">
        <f t="shared" si="3"/>
        <v>0</v>
      </c>
      <c r="O11" s="16"/>
      <c r="P11" s="16"/>
      <c r="Q11" s="15"/>
      <c r="R11" s="15"/>
      <c r="S11" s="15"/>
      <c r="T11" s="18"/>
    </row>
    <row r="12" spans="1:20" ht="24">
      <c r="A12" s="74"/>
      <c r="B12" s="75"/>
      <c r="C12" s="76"/>
      <c r="D12" s="12" t="s">
        <v>30</v>
      </c>
      <c r="E12" s="13"/>
      <c r="F12" s="14"/>
      <c r="G12" s="14"/>
      <c r="H12" s="15"/>
      <c r="I12" s="15"/>
      <c r="J12" s="16">
        <f t="shared" si="0"/>
        <v>0</v>
      </c>
      <c r="K12" s="16">
        <f t="shared" si="1"/>
        <v>0</v>
      </c>
      <c r="L12" s="17">
        <f t="shared" si="2"/>
        <v>0</v>
      </c>
      <c r="M12" s="15">
        <f t="shared" si="3"/>
        <v>0</v>
      </c>
      <c r="N12" s="15">
        <f t="shared" si="3"/>
        <v>0</v>
      </c>
      <c r="O12" s="16"/>
      <c r="P12" s="16"/>
      <c r="Q12" s="15"/>
      <c r="R12" s="15"/>
      <c r="S12" s="15"/>
      <c r="T12" s="18"/>
    </row>
    <row r="13" spans="1:20" ht="36">
      <c r="A13" s="74"/>
      <c r="B13" s="75"/>
      <c r="C13" s="76"/>
      <c r="D13" s="19" t="s">
        <v>31</v>
      </c>
      <c r="E13" s="20">
        <f aca="true" t="shared" si="4" ref="E13:G14">SUM(E7,E9,E11)</f>
        <v>0</v>
      </c>
      <c r="F13" s="20">
        <f t="shared" si="4"/>
        <v>0</v>
      </c>
      <c r="G13" s="20">
        <f t="shared" si="4"/>
        <v>0</v>
      </c>
      <c r="H13" s="21"/>
      <c r="I13" s="21"/>
      <c r="J13" s="20">
        <f aca="true" t="shared" si="5" ref="J13:S13">SUM(J7,J9,J11)</f>
        <v>0</v>
      </c>
      <c r="K13" s="20">
        <f t="shared" si="5"/>
        <v>0</v>
      </c>
      <c r="L13" s="20">
        <f t="shared" si="5"/>
        <v>0</v>
      </c>
      <c r="M13" s="20">
        <f t="shared" si="5"/>
        <v>0</v>
      </c>
      <c r="N13" s="20">
        <f t="shared" si="5"/>
        <v>0</v>
      </c>
      <c r="O13" s="20">
        <f t="shared" si="5"/>
        <v>0</v>
      </c>
      <c r="P13" s="20">
        <f t="shared" si="5"/>
        <v>0</v>
      </c>
      <c r="Q13" s="20">
        <f t="shared" si="5"/>
        <v>0</v>
      </c>
      <c r="R13" s="20">
        <f t="shared" si="5"/>
        <v>0</v>
      </c>
      <c r="S13" s="20">
        <f t="shared" si="5"/>
        <v>0</v>
      </c>
      <c r="T13" s="22"/>
    </row>
    <row r="14" spans="1:20" ht="36">
      <c r="A14" s="74"/>
      <c r="B14" s="75"/>
      <c r="C14" s="76"/>
      <c r="D14" s="19" t="s">
        <v>32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1"/>
      <c r="I14" s="21"/>
      <c r="J14" s="20">
        <f aca="true" t="shared" si="6" ref="J14:S14">SUM(J8,J10,J12)</f>
        <v>0</v>
      </c>
      <c r="K14" s="20">
        <f t="shared" si="6"/>
        <v>0</v>
      </c>
      <c r="L14" s="20">
        <f t="shared" si="6"/>
        <v>0</v>
      </c>
      <c r="M14" s="20">
        <f t="shared" si="6"/>
        <v>0</v>
      </c>
      <c r="N14" s="20">
        <f t="shared" si="6"/>
        <v>0</v>
      </c>
      <c r="O14" s="20">
        <f t="shared" si="6"/>
        <v>0</v>
      </c>
      <c r="P14" s="20">
        <f t="shared" si="6"/>
        <v>0</v>
      </c>
      <c r="Q14" s="20">
        <f t="shared" si="6"/>
        <v>0</v>
      </c>
      <c r="R14" s="20">
        <f t="shared" si="6"/>
        <v>0</v>
      </c>
      <c r="S14" s="20">
        <f t="shared" si="6"/>
        <v>0</v>
      </c>
      <c r="T14" s="22"/>
    </row>
    <row r="15" spans="1:20" ht="24">
      <c r="A15" s="74"/>
      <c r="B15" s="75"/>
      <c r="C15" s="76"/>
      <c r="D15" s="12" t="s">
        <v>33</v>
      </c>
      <c r="E15" s="13"/>
      <c r="F15" s="14"/>
      <c r="G15" s="14"/>
      <c r="H15" s="15"/>
      <c r="I15" s="15"/>
      <c r="J15" s="16">
        <f t="shared" si="0"/>
        <v>0</v>
      </c>
      <c r="K15" s="16">
        <f t="shared" si="1"/>
        <v>0</v>
      </c>
      <c r="L15" s="17">
        <f t="shared" si="2"/>
        <v>0</v>
      </c>
      <c r="M15" s="15">
        <f t="shared" si="3"/>
        <v>0</v>
      </c>
      <c r="N15" s="15">
        <f t="shared" si="3"/>
        <v>0</v>
      </c>
      <c r="O15" s="16"/>
      <c r="P15" s="16"/>
      <c r="Q15" s="15"/>
      <c r="R15" s="15"/>
      <c r="S15" s="15"/>
      <c r="T15" s="18"/>
    </row>
    <row r="16" spans="1:20" ht="24">
      <c r="A16" s="74"/>
      <c r="B16" s="75"/>
      <c r="C16" s="76"/>
      <c r="D16" s="12" t="s">
        <v>34</v>
      </c>
      <c r="E16" s="13"/>
      <c r="F16" s="14"/>
      <c r="G16" s="14"/>
      <c r="H16" s="15"/>
      <c r="I16" s="15"/>
      <c r="J16" s="16">
        <f t="shared" si="0"/>
        <v>0</v>
      </c>
      <c r="K16" s="16">
        <f t="shared" si="1"/>
        <v>0</v>
      </c>
      <c r="L16" s="17">
        <f t="shared" si="2"/>
        <v>0</v>
      </c>
      <c r="M16" s="15">
        <f t="shared" si="3"/>
        <v>0</v>
      </c>
      <c r="N16" s="15">
        <f t="shared" si="3"/>
        <v>0</v>
      </c>
      <c r="O16" s="16"/>
      <c r="P16" s="16"/>
      <c r="Q16" s="15"/>
      <c r="R16" s="15"/>
      <c r="S16" s="15"/>
      <c r="T16" s="18"/>
    </row>
    <row r="17" spans="1:20" ht="12.75">
      <c r="A17" s="74"/>
      <c r="B17" s="75"/>
      <c r="C17" s="76"/>
      <c r="D17" s="12" t="s">
        <v>35</v>
      </c>
      <c r="E17" s="13"/>
      <c r="F17" s="14"/>
      <c r="G17" s="14"/>
      <c r="H17" s="15"/>
      <c r="I17" s="15"/>
      <c r="J17" s="16">
        <f t="shared" si="0"/>
        <v>0</v>
      </c>
      <c r="K17" s="16">
        <f t="shared" si="1"/>
        <v>0</v>
      </c>
      <c r="L17" s="17">
        <f t="shared" si="2"/>
        <v>0</v>
      </c>
      <c r="M17" s="15">
        <f t="shared" si="3"/>
        <v>0</v>
      </c>
      <c r="N17" s="15">
        <f t="shared" si="3"/>
        <v>0</v>
      </c>
      <c r="O17" s="16"/>
      <c r="P17" s="16"/>
      <c r="Q17" s="15"/>
      <c r="R17" s="15"/>
      <c r="S17" s="15"/>
      <c r="T17" s="18"/>
    </row>
    <row r="18" spans="1:20" ht="24">
      <c r="A18" s="74"/>
      <c r="B18" s="75"/>
      <c r="C18" s="76"/>
      <c r="D18" s="12" t="s">
        <v>36</v>
      </c>
      <c r="E18" s="13"/>
      <c r="F18" s="14"/>
      <c r="G18" s="14"/>
      <c r="H18" s="15"/>
      <c r="I18" s="15"/>
      <c r="J18" s="16">
        <f t="shared" si="0"/>
        <v>0</v>
      </c>
      <c r="K18" s="16">
        <f t="shared" si="1"/>
        <v>0</v>
      </c>
      <c r="L18" s="17">
        <f t="shared" si="2"/>
        <v>0</v>
      </c>
      <c r="M18" s="15">
        <f t="shared" si="3"/>
        <v>0</v>
      </c>
      <c r="N18" s="15">
        <f t="shared" si="3"/>
        <v>0</v>
      </c>
      <c r="O18" s="16"/>
      <c r="P18" s="16"/>
      <c r="Q18" s="15"/>
      <c r="R18" s="15"/>
      <c r="S18" s="15"/>
      <c r="T18" s="18"/>
    </row>
    <row r="19" spans="1:20" ht="24.75" customHeight="1">
      <c r="A19" s="74"/>
      <c r="B19" s="75"/>
      <c r="C19" s="76"/>
      <c r="D19" s="12" t="s">
        <v>37</v>
      </c>
      <c r="E19" s="13"/>
      <c r="F19" s="14"/>
      <c r="G19" s="14"/>
      <c r="H19" s="15"/>
      <c r="I19" s="15"/>
      <c r="J19" s="16">
        <f t="shared" si="0"/>
        <v>0</v>
      </c>
      <c r="K19" s="16">
        <f t="shared" si="1"/>
        <v>0</v>
      </c>
      <c r="L19" s="17">
        <f t="shared" si="2"/>
        <v>0</v>
      </c>
      <c r="M19" s="15">
        <f t="shared" si="3"/>
        <v>0</v>
      </c>
      <c r="N19" s="15">
        <f t="shared" si="3"/>
        <v>0</v>
      </c>
      <c r="O19" s="16"/>
      <c r="P19" s="16"/>
      <c r="Q19" s="15"/>
      <c r="R19" s="15"/>
      <c r="S19" s="15"/>
      <c r="T19" s="18"/>
    </row>
    <row r="20" spans="1:20" ht="24">
      <c r="A20" s="74"/>
      <c r="B20" s="75"/>
      <c r="C20" s="76"/>
      <c r="D20" s="12" t="s">
        <v>38</v>
      </c>
      <c r="E20" s="13"/>
      <c r="F20" s="14"/>
      <c r="G20" s="14"/>
      <c r="H20" s="15"/>
      <c r="I20" s="15"/>
      <c r="J20" s="16">
        <f t="shared" si="0"/>
        <v>0</v>
      </c>
      <c r="K20" s="16">
        <f t="shared" si="1"/>
        <v>0</v>
      </c>
      <c r="L20" s="17">
        <f t="shared" si="2"/>
        <v>0</v>
      </c>
      <c r="M20" s="15">
        <f t="shared" si="3"/>
        <v>0</v>
      </c>
      <c r="N20" s="15">
        <f t="shared" si="3"/>
        <v>0</v>
      </c>
      <c r="O20" s="16"/>
      <c r="P20" s="16"/>
      <c r="Q20" s="15"/>
      <c r="R20" s="15"/>
      <c r="S20" s="15"/>
      <c r="T20" s="18"/>
    </row>
    <row r="21" spans="1:20" ht="36">
      <c r="A21" s="74"/>
      <c r="B21" s="75"/>
      <c r="C21" s="76"/>
      <c r="D21" s="19" t="s">
        <v>39</v>
      </c>
      <c r="E21" s="20">
        <f aca="true" t="shared" si="7" ref="E21:G22">SUM(E15,E17,E19)</f>
        <v>0</v>
      </c>
      <c r="F21" s="20">
        <f t="shared" si="7"/>
        <v>0</v>
      </c>
      <c r="G21" s="20">
        <f t="shared" si="7"/>
        <v>0</v>
      </c>
      <c r="H21" s="21"/>
      <c r="I21" s="21"/>
      <c r="J21" s="20">
        <f aca="true" t="shared" si="8" ref="J21:S21">SUM(J15,J17,J19)</f>
        <v>0</v>
      </c>
      <c r="K21" s="20">
        <f t="shared" si="8"/>
        <v>0</v>
      </c>
      <c r="L21" s="20">
        <f t="shared" si="8"/>
        <v>0</v>
      </c>
      <c r="M21" s="20">
        <f t="shared" si="8"/>
        <v>0</v>
      </c>
      <c r="N21" s="20">
        <f t="shared" si="8"/>
        <v>0</v>
      </c>
      <c r="O21" s="20">
        <f t="shared" si="8"/>
        <v>0</v>
      </c>
      <c r="P21" s="20">
        <f t="shared" si="8"/>
        <v>0</v>
      </c>
      <c r="Q21" s="20">
        <f t="shared" si="8"/>
        <v>0</v>
      </c>
      <c r="R21" s="20">
        <f t="shared" si="8"/>
        <v>0</v>
      </c>
      <c r="S21" s="20">
        <f t="shared" si="8"/>
        <v>0</v>
      </c>
      <c r="T21" s="22"/>
    </row>
    <row r="22" spans="1:20" ht="36">
      <c r="A22" s="74"/>
      <c r="B22" s="75"/>
      <c r="C22" s="76"/>
      <c r="D22" s="19" t="s">
        <v>40</v>
      </c>
      <c r="E22" s="20">
        <f t="shared" si="7"/>
        <v>0</v>
      </c>
      <c r="F22" s="20">
        <f t="shared" si="7"/>
        <v>0</v>
      </c>
      <c r="G22" s="20">
        <f t="shared" si="7"/>
        <v>0</v>
      </c>
      <c r="H22" s="21"/>
      <c r="I22" s="21"/>
      <c r="J22" s="20">
        <f aca="true" t="shared" si="9" ref="J22:S22">SUM(J16,J18,J20)</f>
        <v>0</v>
      </c>
      <c r="K22" s="20">
        <f t="shared" si="9"/>
        <v>0</v>
      </c>
      <c r="L22" s="20">
        <f t="shared" si="9"/>
        <v>0</v>
      </c>
      <c r="M22" s="20">
        <f t="shared" si="9"/>
        <v>0</v>
      </c>
      <c r="N22" s="20">
        <f t="shared" si="9"/>
        <v>0</v>
      </c>
      <c r="O22" s="20">
        <f t="shared" si="9"/>
        <v>0</v>
      </c>
      <c r="P22" s="20">
        <f t="shared" si="9"/>
        <v>0</v>
      </c>
      <c r="Q22" s="20">
        <f t="shared" si="9"/>
        <v>0</v>
      </c>
      <c r="R22" s="20">
        <f t="shared" si="9"/>
        <v>0</v>
      </c>
      <c r="S22" s="20">
        <f t="shared" si="9"/>
        <v>0</v>
      </c>
      <c r="T22" s="22"/>
    </row>
    <row r="23" spans="1:20" ht="27.75" customHeight="1">
      <c r="A23" s="74"/>
      <c r="B23" s="75"/>
      <c r="C23" s="76"/>
      <c r="D23" s="12" t="s">
        <v>41</v>
      </c>
      <c r="E23" s="13"/>
      <c r="F23" s="14"/>
      <c r="G23" s="14"/>
      <c r="H23" s="15"/>
      <c r="I23" s="15"/>
      <c r="J23" s="16">
        <f t="shared" si="0"/>
        <v>0</v>
      </c>
      <c r="K23" s="16">
        <f t="shared" si="1"/>
        <v>0</v>
      </c>
      <c r="L23" s="17">
        <f t="shared" si="2"/>
        <v>0</v>
      </c>
      <c r="M23" s="15">
        <f t="shared" si="3"/>
        <v>0</v>
      </c>
      <c r="N23" s="15">
        <f t="shared" si="3"/>
        <v>0</v>
      </c>
      <c r="O23" s="16"/>
      <c r="P23" s="16"/>
      <c r="Q23" s="15"/>
      <c r="R23" s="15"/>
      <c r="S23" s="15"/>
      <c r="T23" s="18"/>
    </row>
    <row r="24" spans="1:20" ht="24">
      <c r="A24" s="74"/>
      <c r="B24" s="75"/>
      <c r="C24" s="76"/>
      <c r="D24" s="12" t="s">
        <v>42</v>
      </c>
      <c r="E24" s="13"/>
      <c r="F24" s="14"/>
      <c r="G24" s="14"/>
      <c r="H24" s="15"/>
      <c r="I24" s="15"/>
      <c r="J24" s="16">
        <f t="shared" si="0"/>
        <v>0</v>
      </c>
      <c r="K24" s="16">
        <f t="shared" si="1"/>
        <v>0</v>
      </c>
      <c r="L24" s="17">
        <f t="shared" si="2"/>
        <v>0</v>
      </c>
      <c r="M24" s="15">
        <f t="shared" si="3"/>
        <v>0</v>
      </c>
      <c r="N24" s="15">
        <f t="shared" si="3"/>
        <v>0</v>
      </c>
      <c r="O24" s="16"/>
      <c r="P24" s="16"/>
      <c r="Q24" s="15"/>
      <c r="R24" s="15"/>
      <c r="S24" s="15"/>
      <c r="T24" s="18"/>
    </row>
    <row r="25" spans="1:20" ht="24">
      <c r="A25" s="74"/>
      <c r="B25" s="75"/>
      <c r="C25" s="76"/>
      <c r="D25" s="12" t="s">
        <v>43</v>
      </c>
      <c r="E25" s="13"/>
      <c r="F25" s="14"/>
      <c r="G25" s="14"/>
      <c r="H25" s="15"/>
      <c r="I25" s="15"/>
      <c r="J25" s="16">
        <f t="shared" si="0"/>
        <v>0</v>
      </c>
      <c r="K25" s="16">
        <f t="shared" si="1"/>
        <v>0</v>
      </c>
      <c r="L25" s="17">
        <f t="shared" si="2"/>
        <v>0</v>
      </c>
      <c r="M25" s="15">
        <f t="shared" si="3"/>
        <v>0</v>
      </c>
      <c r="N25" s="15">
        <f t="shared" si="3"/>
        <v>0</v>
      </c>
      <c r="O25" s="16"/>
      <c r="P25" s="16"/>
      <c r="Q25" s="15"/>
      <c r="R25" s="15"/>
      <c r="S25" s="15"/>
      <c r="T25" s="18"/>
    </row>
    <row r="26" spans="1:20" ht="24">
      <c r="A26" s="74"/>
      <c r="B26" s="75"/>
      <c r="C26" s="76"/>
      <c r="D26" s="12" t="s">
        <v>44</v>
      </c>
      <c r="E26" s="13"/>
      <c r="F26" s="14"/>
      <c r="G26" s="14"/>
      <c r="H26" s="15"/>
      <c r="I26" s="15"/>
      <c r="J26" s="16">
        <f t="shared" si="0"/>
        <v>0</v>
      </c>
      <c r="K26" s="16">
        <f t="shared" si="1"/>
        <v>0</v>
      </c>
      <c r="L26" s="17">
        <f t="shared" si="2"/>
        <v>0</v>
      </c>
      <c r="M26" s="15">
        <f t="shared" si="3"/>
        <v>0</v>
      </c>
      <c r="N26" s="15">
        <f t="shared" si="3"/>
        <v>0</v>
      </c>
      <c r="O26" s="16"/>
      <c r="P26" s="16"/>
      <c r="Q26" s="15"/>
      <c r="R26" s="15"/>
      <c r="S26" s="15"/>
      <c r="T26" s="18"/>
    </row>
    <row r="27" spans="1:20" ht="24">
      <c r="A27" s="74"/>
      <c r="B27" s="75"/>
      <c r="C27" s="76"/>
      <c r="D27" s="12" t="s">
        <v>45</v>
      </c>
      <c r="E27" s="13"/>
      <c r="F27" s="14"/>
      <c r="G27" s="14"/>
      <c r="H27" s="15"/>
      <c r="I27" s="15"/>
      <c r="J27" s="16">
        <f t="shared" si="0"/>
        <v>0</v>
      </c>
      <c r="K27" s="16">
        <f t="shared" si="1"/>
        <v>0</v>
      </c>
      <c r="L27" s="17">
        <f t="shared" si="2"/>
        <v>0</v>
      </c>
      <c r="M27" s="15">
        <f t="shared" si="3"/>
        <v>0</v>
      </c>
      <c r="N27" s="15">
        <f t="shared" si="3"/>
        <v>0</v>
      </c>
      <c r="O27" s="16"/>
      <c r="P27" s="16"/>
      <c r="Q27" s="15"/>
      <c r="R27" s="15"/>
      <c r="S27" s="15"/>
      <c r="T27" s="18"/>
    </row>
    <row r="28" spans="1:20" ht="24">
      <c r="A28" s="74"/>
      <c r="B28" s="75"/>
      <c r="C28" s="76"/>
      <c r="D28" s="12" t="s">
        <v>46</v>
      </c>
      <c r="E28" s="13"/>
      <c r="F28" s="14"/>
      <c r="G28" s="14"/>
      <c r="H28" s="15"/>
      <c r="I28" s="15"/>
      <c r="J28" s="16">
        <f t="shared" si="0"/>
        <v>0</v>
      </c>
      <c r="K28" s="16">
        <f t="shared" si="1"/>
        <v>0</v>
      </c>
      <c r="L28" s="17">
        <f t="shared" si="2"/>
        <v>0</v>
      </c>
      <c r="M28" s="15">
        <f t="shared" si="3"/>
        <v>0</v>
      </c>
      <c r="N28" s="15">
        <f t="shared" si="3"/>
        <v>0</v>
      </c>
      <c r="O28" s="16"/>
      <c r="P28" s="16"/>
      <c r="Q28" s="15"/>
      <c r="R28" s="15"/>
      <c r="S28" s="15"/>
      <c r="T28" s="18"/>
    </row>
    <row r="29" spans="1:20" ht="36">
      <c r="A29" s="74"/>
      <c r="B29" s="75"/>
      <c r="C29" s="76"/>
      <c r="D29" s="19" t="s">
        <v>47</v>
      </c>
      <c r="E29" s="20">
        <f aca="true" t="shared" si="10" ref="E29:G30">SUM(E23,E25,E27)</f>
        <v>0</v>
      </c>
      <c r="F29" s="20">
        <f t="shared" si="10"/>
        <v>0</v>
      </c>
      <c r="G29" s="20">
        <f t="shared" si="10"/>
        <v>0</v>
      </c>
      <c r="H29" s="21"/>
      <c r="I29" s="21"/>
      <c r="J29" s="20">
        <f aca="true" t="shared" si="11" ref="J29:S29">SUM(J23,J25,J27)</f>
        <v>0</v>
      </c>
      <c r="K29" s="20">
        <f t="shared" si="11"/>
        <v>0</v>
      </c>
      <c r="L29" s="20">
        <f t="shared" si="11"/>
        <v>0</v>
      </c>
      <c r="M29" s="20">
        <f t="shared" si="11"/>
        <v>0</v>
      </c>
      <c r="N29" s="20">
        <f t="shared" si="11"/>
        <v>0</v>
      </c>
      <c r="O29" s="20">
        <f t="shared" si="11"/>
        <v>0</v>
      </c>
      <c r="P29" s="20">
        <f t="shared" si="11"/>
        <v>0</v>
      </c>
      <c r="Q29" s="20">
        <f t="shared" si="11"/>
        <v>0</v>
      </c>
      <c r="R29" s="20">
        <f t="shared" si="11"/>
        <v>0</v>
      </c>
      <c r="S29" s="20">
        <f t="shared" si="11"/>
        <v>0</v>
      </c>
      <c r="T29" s="22"/>
    </row>
    <row r="30" spans="1:20" ht="36">
      <c r="A30" s="74"/>
      <c r="B30" s="75"/>
      <c r="C30" s="76"/>
      <c r="D30" s="19" t="s">
        <v>48</v>
      </c>
      <c r="E30" s="20">
        <f t="shared" si="10"/>
        <v>0</v>
      </c>
      <c r="F30" s="20">
        <f t="shared" si="10"/>
        <v>0</v>
      </c>
      <c r="G30" s="20">
        <f t="shared" si="10"/>
        <v>0</v>
      </c>
      <c r="H30" s="21"/>
      <c r="I30" s="21"/>
      <c r="J30" s="20">
        <f aca="true" t="shared" si="12" ref="J30:S30">SUM(J24,J26,J28)</f>
        <v>0</v>
      </c>
      <c r="K30" s="20">
        <f t="shared" si="12"/>
        <v>0</v>
      </c>
      <c r="L30" s="20">
        <f t="shared" si="12"/>
        <v>0</v>
      </c>
      <c r="M30" s="20">
        <f t="shared" si="12"/>
        <v>0</v>
      </c>
      <c r="N30" s="20">
        <f t="shared" si="12"/>
        <v>0</v>
      </c>
      <c r="O30" s="20">
        <f t="shared" si="12"/>
        <v>0</v>
      </c>
      <c r="P30" s="20">
        <f t="shared" si="12"/>
        <v>0</v>
      </c>
      <c r="Q30" s="20">
        <f t="shared" si="12"/>
        <v>0</v>
      </c>
      <c r="R30" s="20">
        <f t="shared" si="12"/>
        <v>0</v>
      </c>
      <c r="S30" s="20">
        <f t="shared" si="12"/>
        <v>0</v>
      </c>
      <c r="T30" s="22"/>
    </row>
    <row r="31" spans="1:20" ht="24">
      <c r="A31" s="74"/>
      <c r="B31" s="75"/>
      <c r="C31" s="76"/>
      <c r="D31" s="23" t="s">
        <v>49</v>
      </c>
      <c r="E31" s="13">
        <v>1357.94</v>
      </c>
      <c r="F31" s="14"/>
      <c r="G31" s="14"/>
      <c r="H31" s="15"/>
      <c r="I31" s="15"/>
      <c r="J31" s="16">
        <f t="shared" si="0"/>
        <v>0</v>
      </c>
      <c r="K31" s="16">
        <f t="shared" si="1"/>
        <v>0</v>
      </c>
      <c r="L31" s="17">
        <f t="shared" si="2"/>
        <v>0</v>
      </c>
      <c r="M31" s="15">
        <f t="shared" si="3"/>
        <v>0</v>
      </c>
      <c r="N31" s="15">
        <f t="shared" si="3"/>
        <v>0</v>
      </c>
      <c r="O31" s="16"/>
      <c r="P31" s="16"/>
      <c r="Q31" s="15"/>
      <c r="R31" s="15"/>
      <c r="S31" s="15"/>
      <c r="T31" s="18"/>
    </row>
    <row r="32" spans="1:20" ht="24">
      <c r="A32" s="74"/>
      <c r="B32" s="75"/>
      <c r="C32" s="76"/>
      <c r="D32" s="23" t="s">
        <v>50</v>
      </c>
      <c r="E32" s="13">
        <v>55.52</v>
      </c>
      <c r="F32" s="14"/>
      <c r="G32" s="14"/>
      <c r="H32" s="15"/>
      <c r="I32" s="15"/>
      <c r="J32" s="16">
        <f t="shared" si="0"/>
        <v>0</v>
      </c>
      <c r="K32" s="16">
        <f t="shared" si="1"/>
        <v>0</v>
      </c>
      <c r="L32" s="17">
        <f t="shared" si="2"/>
        <v>0</v>
      </c>
      <c r="M32" s="15">
        <f t="shared" si="3"/>
        <v>0</v>
      </c>
      <c r="N32" s="15">
        <f t="shared" si="3"/>
        <v>0</v>
      </c>
      <c r="O32" s="16"/>
      <c r="P32" s="16"/>
      <c r="Q32" s="15"/>
      <c r="R32" s="15"/>
      <c r="S32" s="15"/>
      <c r="T32" s="18"/>
    </row>
    <row r="33" spans="1:20" ht="24">
      <c r="A33" s="74"/>
      <c r="B33" s="75"/>
      <c r="C33" s="76"/>
      <c r="D33" s="23" t="s">
        <v>51</v>
      </c>
      <c r="E33" s="13">
        <v>1769.76</v>
      </c>
      <c r="F33" s="14"/>
      <c r="G33" s="14"/>
      <c r="H33" s="15"/>
      <c r="I33" s="15"/>
      <c r="J33" s="16">
        <f t="shared" si="0"/>
        <v>0</v>
      </c>
      <c r="K33" s="16">
        <f t="shared" si="1"/>
        <v>0</v>
      </c>
      <c r="L33" s="17">
        <f t="shared" si="2"/>
        <v>0</v>
      </c>
      <c r="M33" s="15">
        <f t="shared" si="3"/>
        <v>0</v>
      </c>
      <c r="N33" s="15">
        <f t="shared" si="3"/>
        <v>0</v>
      </c>
      <c r="O33" s="16"/>
      <c r="P33" s="16"/>
      <c r="Q33" s="15"/>
      <c r="R33" s="15"/>
      <c r="S33" s="15"/>
      <c r="T33" s="18"/>
    </row>
    <row r="34" spans="1:20" ht="30.75" customHeight="1">
      <c r="A34" s="74"/>
      <c r="B34" s="75"/>
      <c r="C34" s="76"/>
      <c r="D34" s="23" t="s">
        <v>52</v>
      </c>
      <c r="E34" s="13">
        <v>139.98</v>
      </c>
      <c r="F34" s="14"/>
      <c r="G34" s="14"/>
      <c r="H34" s="15"/>
      <c r="I34" s="15"/>
      <c r="J34" s="16">
        <f t="shared" si="0"/>
        <v>0</v>
      </c>
      <c r="K34" s="16">
        <f t="shared" si="1"/>
        <v>0</v>
      </c>
      <c r="L34" s="17">
        <f t="shared" si="2"/>
        <v>0</v>
      </c>
      <c r="M34" s="15">
        <f t="shared" si="3"/>
        <v>0</v>
      </c>
      <c r="N34" s="15">
        <f t="shared" si="3"/>
        <v>0</v>
      </c>
      <c r="O34" s="16"/>
      <c r="P34" s="16"/>
      <c r="Q34" s="15"/>
      <c r="R34" s="15"/>
      <c r="S34" s="15"/>
      <c r="T34" s="18"/>
    </row>
    <row r="35" spans="1:20" ht="24" customHeight="1">
      <c r="A35" s="74"/>
      <c r="B35" s="75"/>
      <c r="C35" s="76"/>
      <c r="D35" s="23" t="s">
        <v>53</v>
      </c>
      <c r="E35" s="13">
        <v>1653.6</v>
      </c>
      <c r="F35" s="14"/>
      <c r="G35" s="14"/>
      <c r="H35" s="15"/>
      <c r="I35" s="15"/>
      <c r="J35" s="16">
        <f t="shared" si="0"/>
        <v>0</v>
      </c>
      <c r="K35" s="16">
        <f t="shared" si="1"/>
        <v>0</v>
      </c>
      <c r="L35" s="17">
        <f t="shared" si="2"/>
        <v>0</v>
      </c>
      <c r="M35" s="15">
        <f t="shared" si="3"/>
        <v>0</v>
      </c>
      <c r="N35" s="15">
        <f t="shared" si="3"/>
        <v>0</v>
      </c>
      <c r="O35" s="16"/>
      <c r="P35" s="16"/>
      <c r="Q35" s="15"/>
      <c r="R35" s="15"/>
      <c r="S35" s="15"/>
      <c r="T35" s="18"/>
    </row>
    <row r="36" spans="1:20" ht="32.25" customHeight="1">
      <c r="A36" s="11"/>
      <c r="B36" s="75"/>
      <c r="C36" s="76"/>
      <c r="D36" s="23" t="s">
        <v>54</v>
      </c>
      <c r="E36" s="13">
        <v>127.88</v>
      </c>
      <c r="F36" s="14"/>
      <c r="G36" s="14"/>
      <c r="H36" s="24"/>
      <c r="I36" s="24"/>
      <c r="J36" s="16">
        <f t="shared" si="0"/>
        <v>0</v>
      </c>
      <c r="K36" s="16">
        <f t="shared" si="1"/>
        <v>0</v>
      </c>
      <c r="L36" s="17">
        <f t="shared" si="2"/>
        <v>0</v>
      </c>
      <c r="M36" s="15">
        <f t="shared" si="3"/>
        <v>0</v>
      </c>
      <c r="N36" s="15">
        <f t="shared" si="3"/>
        <v>0</v>
      </c>
      <c r="O36" s="16"/>
      <c r="P36" s="16"/>
      <c r="Q36" s="15"/>
      <c r="R36" s="15"/>
      <c r="S36" s="15"/>
      <c r="T36" s="18"/>
    </row>
    <row r="37" spans="1:20" ht="36">
      <c r="A37" s="11"/>
      <c r="B37" s="75"/>
      <c r="C37" s="75"/>
      <c r="D37" s="19" t="s">
        <v>55</v>
      </c>
      <c r="E37" s="20">
        <f aca="true" t="shared" si="13" ref="E37:G38">SUM(E31,E33,E35)</f>
        <v>4781.299999999999</v>
      </c>
      <c r="F37" s="20">
        <f t="shared" si="13"/>
        <v>0</v>
      </c>
      <c r="G37" s="20">
        <f t="shared" si="13"/>
        <v>0</v>
      </c>
      <c r="H37" s="21"/>
      <c r="I37" s="21"/>
      <c r="J37" s="20">
        <f aca="true" t="shared" si="14" ref="J37:S37">SUM(J31,J33,J35)</f>
        <v>0</v>
      </c>
      <c r="K37" s="20">
        <f t="shared" si="14"/>
        <v>0</v>
      </c>
      <c r="L37" s="20">
        <f t="shared" si="14"/>
        <v>0</v>
      </c>
      <c r="M37" s="20">
        <f t="shared" si="14"/>
        <v>0</v>
      </c>
      <c r="N37" s="20">
        <f t="shared" si="14"/>
        <v>0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R37" s="20">
        <f t="shared" si="14"/>
        <v>0</v>
      </c>
      <c r="S37" s="20">
        <f t="shared" si="14"/>
        <v>0</v>
      </c>
      <c r="T37" s="22"/>
    </row>
    <row r="38" spans="1:20" ht="36">
      <c r="A38" s="11"/>
      <c r="B38" s="75"/>
      <c r="C38" s="75"/>
      <c r="D38" s="19" t="s">
        <v>82</v>
      </c>
      <c r="E38" s="20">
        <f t="shared" si="13"/>
        <v>323.38</v>
      </c>
      <c r="F38" s="20">
        <f t="shared" si="13"/>
        <v>0</v>
      </c>
      <c r="G38" s="20">
        <f t="shared" si="13"/>
        <v>0</v>
      </c>
      <c r="H38" s="21"/>
      <c r="I38" s="21"/>
      <c r="J38" s="20">
        <f aca="true" t="shared" si="15" ref="J38:S38">SUM(J32,J34,J36)</f>
        <v>0</v>
      </c>
      <c r="K38" s="20">
        <f t="shared" si="15"/>
        <v>0</v>
      </c>
      <c r="L38" s="20">
        <f t="shared" si="15"/>
        <v>0</v>
      </c>
      <c r="M38" s="20">
        <f t="shared" si="15"/>
        <v>0</v>
      </c>
      <c r="N38" s="20">
        <f t="shared" si="15"/>
        <v>0</v>
      </c>
      <c r="O38" s="20">
        <f t="shared" si="15"/>
        <v>0</v>
      </c>
      <c r="P38" s="20">
        <f t="shared" si="15"/>
        <v>0</v>
      </c>
      <c r="Q38" s="20">
        <f t="shared" si="15"/>
        <v>0</v>
      </c>
      <c r="R38" s="20">
        <f t="shared" si="15"/>
        <v>0</v>
      </c>
      <c r="S38" s="20">
        <f t="shared" si="15"/>
        <v>0</v>
      </c>
      <c r="T38" s="22"/>
    </row>
    <row r="39" spans="1:20" ht="39.75" customHeight="1">
      <c r="A39" s="40"/>
      <c r="B39" s="40"/>
      <c r="C39" s="40"/>
      <c r="D39" s="41" t="s">
        <v>83</v>
      </c>
      <c r="E39" s="42">
        <f>SUM(E13+E21+E29+E37)</f>
        <v>4781.299999999999</v>
      </c>
      <c r="F39" s="43">
        <f>SUM(F7:F36)</f>
        <v>0</v>
      </c>
      <c r="G39" s="43">
        <f>SUM(G7:G36)</f>
        <v>0</v>
      </c>
      <c r="H39" s="44"/>
      <c r="I39" s="44"/>
      <c r="J39" s="43">
        <f aca="true" t="shared" si="16" ref="J39:S40">SUM(J7:J36)</f>
        <v>0</v>
      </c>
      <c r="K39" s="43">
        <f t="shared" si="16"/>
        <v>0</v>
      </c>
      <c r="L39" s="43">
        <f t="shared" si="16"/>
        <v>0</v>
      </c>
      <c r="M39" s="43">
        <f t="shared" si="16"/>
        <v>0</v>
      </c>
      <c r="N39" s="43">
        <f t="shared" si="16"/>
        <v>0</v>
      </c>
      <c r="O39" s="43">
        <f t="shared" si="16"/>
        <v>0</v>
      </c>
      <c r="P39" s="43">
        <f t="shared" si="16"/>
        <v>0</v>
      </c>
      <c r="Q39" s="43">
        <f t="shared" si="16"/>
        <v>0</v>
      </c>
      <c r="R39" s="43">
        <f t="shared" si="16"/>
        <v>0</v>
      </c>
      <c r="S39" s="43">
        <f t="shared" si="16"/>
        <v>0</v>
      </c>
      <c r="T39" s="45"/>
    </row>
    <row r="40" spans="1:20" ht="38.25" customHeight="1">
      <c r="A40" s="40"/>
      <c r="B40" s="40"/>
      <c r="C40" s="40"/>
      <c r="D40" s="41" t="s">
        <v>84</v>
      </c>
      <c r="E40" s="42">
        <f>SUM(E14+E22+E30+E38)</f>
        <v>323.38</v>
      </c>
      <c r="F40" s="43">
        <f>SUM(F8:F37)</f>
        <v>0</v>
      </c>
      <c r="G40" s="43">
        <f>SUM(G8:G37)</f>
        <v>0</v>
      </c>
      <c r="H40" s="44"/>
      <c r="I40" s="44"/>
      <c r="J40" s="43">
        <f t="shared" si="16"/>
        <v>0</v>
      </c>
      <c r="K40" s="43">
        <f t="shared" si="16"/>
        <v>0</v>
      </c>
      <c r="L40" s="43">
        <f t="shared" si="16"/>
        <v>0</v>
      </c>
      <c r="M40" s="43">
        <f t="shared" si="16"/>
        <v>0</v>
      </c>
      <c r="N40" s="43">
        <f t="shared" si="16"/>
        <v>0</v>
      </c>
      <c r="O40" s="43">
        <f t="shared" si="16"/>
        <v>0</v>
      </c>
      <c r="P40" s="43">
        <f t="shared" si="16"/>
        <v>0</v>
      </c>
      <c r="Q40" s="43">
        <f t="shared" si="16"/>
        <v>0</v>
      </c>
      <c r="R40" s="43">
        <f t="shared" si="16"/>
        <v>0</v>
      </c>
      <c r="S40" s="43">
        <f t="shared" si="16"/>
        <v>0</v>
      </c>
      <c r="T40" s="45"/>
    </row>
    <row r="41" spans="1:20" ht="12.75" customHeight="1">
      <c r="A41" s="74">
        <v>2</v>
      </c>
      <c r="B41" s="75" t="s">
        <v>59</v>
      </c>
      <c r="C41" s="77" t="s">
        <v>60</v>
      </c>
      <c r="D41" s="31" t="s">
        <v>61</v>
      </c>
      <c r="E41" s="32"/>
      <c r="F41" s="14"/>
      <c r="G41" s="14"/>
      <c r="H41" s="24"/>
      <c r="I41" s="24"/>
      <c r="J41" s="16">
        <f>(E41*F41)</f>
        <v>0</v>
      </c>
      <c r="K41" s="16">
        <f>(F41*H41)</f>
        <v>0</v>
      </c>
      <c r="L41" s="17">
        <f t="shared" si="2"/>
        <v>0</v>
      </c>
      <c r="M41" s="15">
        <f aca="true" t="shared" si="17" ref="M41:N43">SUM(J41-O41)</f>
        <v>0</v>
      </c>
      <c r="N41" s="15">
        <f t="shared" si="17"/>
        <v>0</v>
      </c>
      <c r="O41" s="16"/>
      <c r="P41" s="16"/>
      <c r="Q41" s="15"/>
      <c r="R41" s="15"/>
      <c r="S41" s="15"/>
      <c r="T41" s="18"/>
    </row>
    <row r="42" spans="1:20" ht="12.75" customHeight="1">
      <c r="A42" s="74"/>
      <c r="B42" s="75"/>
      <c r="C42" s="77"/>
      <c r="D42" s="31" t="s">
        <v>62</v>
      </c>
      <c r="E42" s="33"/>
      <c r="F42" s="14"/>
      <c r="G42" s="14"/>
      <c r="H42" s="24"/>
      <c r="I42" s="24"/>
      <c r="J42" s="16">
        <f>(E42*F42)</f>
        <v>0</v>
      </c>
      <c r="K42" s="16">
        <f>(F42*H42)</f>
        <v>0</v>
      </c>
      <c r="L42" s="17">
        <f t="shared" si="2"/>
        <v>0</v>
      </c>
      <c r="M42" s="15">
        <f t="shared" si="17"/>
        <v>0</v>
      </c>
      <c r="N42" s="15">
        <f t="shared" si="17"/>
        <v>0</v>
      </c>
      <c r="O42" s="16"/>
      <c r="P42" s="16"/>
      <c r="Q42" s="15"/>
      <c r="R42" s="15"/>
      <c r="S42" s="15"/>
      <c r="T42" s="18"/>
    </row>
    <row r="43" spans="1:20" ht="12.75" customHeight="1">
      <c r="A43" s="74"/>
      <c r="B43" s="75"/>
      <c r="C43" s="77"/>
      <c r="D43" s="31" t="s">
        <v>63</v>
      </c>
      <c r="E43" s="33"/>
      <c r="F43" s="14"/>
      <c r="G43" s="14"/>
      <c r="H43" s="24"/>
      <c r="I43" s="24"/>
      <c r="J43" s="16">
        <f>(E43*F43)</f>
        <v>0</v>
      </c>
      <c r="K43" s="16">
        <f>(F43*H43)</f>
        <v>0</v>
      </c>
      <c r="L43" s="17">
        <f t="shared" si="2"/>
        <v>0</v>
      </c>
      <c r="M43" s="15">
        <f t="shared" si="17"/>
        <v>0</v>
      </c>
      <c r="N43" s="15">
        <f t="shared" si="17"/>
        <v>0</v>
      </c>
      <c r="O43" s="16"/>
      <c r="P43" s="16"/>
      <c r="Q43" s="15"/>
      <c r="R43" s="15"/>
      <c r="S43" s="15"/>
      <c r="T43" s="18"/>
    </row>
    <row r="44" spans="1:20" ht="12.75" customHeight="1">
      <c r="A44" s="74"/>
      <c r="B44" s="75"/>
      <c r="C44" s="77"/>
      <c r="D44" s="19" t="s">
        <v>64</v>
      </c>
      <c r="E44" s="20">
        <f>SUM(E41,E42,E43)</f>
        <v>0</v>
      </c>
      <c r="F44" s="20">
        <f>SUM(F41,F42,F43)</f>
        <v>0</v>
      </c>
      <c r="G44" s="20">
        <f>SUM(G41,G42,G43)</f>
        <v>0</v>
      </c>
      <c r="H44" s="21"/>
      <c r="I44" s="21"/>
      <c r="J44" s="20">
        <f aca="true" t="shared" si="18" ref="J44:S44">SUM(J41,J42,J43)</f>
        <v>0</v>
      </c>
      <c r="K44" s="20">
        <f t="shared" si="18"/>
        <v>0</v>
      </c>
      <c r="L44" s="20">
        <f t="shared" si="18"/>
        <v>0</v>
      </c>
      <c r="M44" s="20">
        <f t="shared" si="18"/>
        <v>0</v>
      </c>
      <c r="N44" s="20">
        <f t="shared" si="18"/>
        <v>0</v>
      </c>
      <c r="O44" s="20">
        <f t="shared" si="18"/>
        <v>0</v>
      </c>
      <c r="P44" s="20">
        <f t="shared" si="18"/>
        <v>0</v>
      </c>
      <c r="Q44" s="20">
        <f t="shared" si="18"/>
        <v>0</v>
      </c>
      <c r="R44" s="20">
        <f t="shared" si="18"/>
        <v>0</v>
      </c>
      <c r="S44" s="20">
        <f t="shared" si="18"/>
        <v>0</v>
      </c>
      <c r="T44" s="22"/>
    </row>
    <row r="45" spans="1:20" ht="12.75" customHeight="1">
      <c r="A45" s="74"/>
      <c r="B45" s="75"/>
      <c r="C45" s="77"/>
      <c r="D45" s="31" t="s">
        <v>65</v>
      </c>
      <c r="E45" s="32"/>
      <c r="F45" s="14"/>
      <c r="G45" s="14"/>
      <c r="H45" s="24"/>
      <c r="I45" s="24"/>
      <c r="J45" s="16">
        <f>(E45*F45)</f>
        <v>0</v>
      </c>
      <c r="K45" s="16">
        <f>(F45*H45)</f>
        <v>0</v>
      </c>
      <c r="L45" s="17">
        <f>SUM(J45,K45)</f>
        <v>0</v>
      </c>
      <c r="M45" s="15">
        <f aca="true" t="shared" si="19" ref="M45:N47">SUM(J45-O45)</f>
        <v>0</v>
      </c>
      <c r="N45" s="15">
        <f t="shared" si="19"/>
        <v>0</v>
      </c>
      <c r="O45" s="16"/>
      <c r="P45" s="16"/>
      <c r="Q45" s="15"/>
      <c r="R45" s="15"/>
      <c r="S45" s="15"/>
      <c r="T45" s="18"/>
    </row>
    <row r="46" spans="1:20" ht="12.75" customHeight="1">
      <c r="A46" s="74"/>
      <c r="B46" s="75"/>
      <c r="C46" s="77"/>
      <c r="D46" s="31" t="s">
        <v>66</v>
      </c>
      <c r="E46" s="32"/>
      <c r="F46" s="14"/>
      <c r="G46" s="14"/>
      <c r="H46" s="24"/>
      <c r="I46" s="24"/>
      <c r="J46" s="16">
        <f>(E46*F46)</f>
        <v>0</v>
      </c>
      <c r="K46" s="16">
        <f>(F46*H46)</f>
        <v>0</v>
      </c>
      <c r="L46" s="17">
        <f>SUM(J46,K46)</f>
        <v>0</v>
      </c>
      <c r="M46" s="15">
        <f t="shared" si="19"/>
        <v>0</v>
      </c>
      <c r="N46" s="15">
        <f t="shared" si="19"/>
        <v>0</v>
      </c>
      <c r="O46" s="16"/>
      <c r="P46" s="16"/>
      <c r="Q46" s="15"/>
      <c r="R46" s="15"/>
      <c r="S46" s="15"/>
      <c r="T46" s="18"/>
    </row>
    <row r="47" spans="1:20" ht="12.75" customHeight="1">
      <c r="A47" s="74"/>
      <c r="B47" s="75"/>
      <c r="C47" s="77"/>
      <c r="D47" s="31" t="s">
        <v>67</v>
      </c>
      <c r="E47" s="32"/>
      <c r="F47" s="14"/>
      <c r="G47" s="14"/>
      <c r="H47" s="24"/>
      <c r="I47" s="24"/>
      <c r="J47" s="16">
        <f>(E47*F47)</f>
        <v>0</v>
      </c>
      <c r="K47" s="16">
        <f>(F47*H47)</f>
        <v>0</v>
      </c>
      <c r="L47" s="17">
        <f>SUM(J47,K47)</f>
        <v>0</v>
      </c>
      <c r="M47" s="15">
        <f t="shared" si="19"/>
        <v>0</v>
      </c>
      <c r="N47" s="15">
        <f t="shared" si="19"/>
        <v>0</v>
      </c>
      <c r="O47" s="16"/>
      <c r="P47" s="16"/>
      <c r="Q47" s="15"/>
      <c r="R47" s="15"/>
      <c r="S47" s="15"/>
      <c r="T47" s="18"/>
    </row>
    <row r="48" spans="1:20" ht="12.75" customHeight="1">
      <c r="A48" s="74"/>
      <c r="B48" s="75"/>
      <c r="C48" s="77"/>
      <c r="D48" s="19" t="s">
        <v>68</v>
      </c>
      <c r="E48" s="20">
        <f>SUM(E45,E46,E47)</f>
        <v>0</v>
      </c>
      <c r="F48" s="20">
        <f>SUM(F45,F46,F47)</f>
        <v>0</v>
      </c>
      <c r="G48" s="20">
        <f>SUM(G45,G46,G47)</f>
        <v>0</v>
      </c>
      <c r="H48" s="21"/>
      <c r="I48" s="21"/>
      <c r="J48" s="20">
        <f aca="true" t="shared" si="20" ref="J48:S48">SUM(J45,J46,J47)</f>
        <v>0</v>
      </c>
      <c r="K48" s="20">
        <f t="shared" si="20"/>
        <v>0</v>
      </c>
      <c r="L48" s="20">
        <f t="shared" si="20"/>
        <v>0</v>
      </c>
      <c r="M48" s="20">
        <f t="shared" si="20"/>
        <v>0</v>
      </c>
      <c r="N48" s="20">
        <f t="shared" si="20"/>
        <v>0</v>
      </c>
      <c r="O48" s="20">
        <f t="shared" si="20"/>
        <v>0</v>
      </c>
      <c r="P48" s="20">
        <f t="shared" si="20"/>
        <v>0</v>
      </c>
      <c r="Q48" s="20">
        <f t="shared" si="20"/>
        <v>0</v>
      </c>
      <c r="R48" s="20">
        <f t="shared" si="20"/>
        <v>0</v>
      </c>
      <c r="S48" s="20">
        <f t="shared" si="20"/>
        <v>0</v>
      </c>
      <c r="T48" s="22"/>
    </row>
    <row r="49" spans="1:20" ht="12.75" customHeight="1">
      <c r="A49" s="74"/>
      <c r="B49" s="75"/>
      <c r="C49" s="77"/>
      <c r="D49" s="31" t="s">
        <v>69</v>
      </c>
      <c r="E49" s="32"/>
      <c r="F49" s="14"/>
      <c r="G49" s="14"/>
      <c r="H49" s="24"/>
      <c r="I49" s="24"/>
      <c r="J49" s="16">
        <f>(E49*F49)</f>
        <v>0</v>
      </c>
      <c r="K49" s="16">
        <f>(F49*H49)</f>
        <v>0</v>
      </c>
      <c r="L49" s="17">
        <f>SUM(J49,K49)</f>
        <v>0</v>
      </c>
      <c r="M49" s="15">
        <f aca="true" t="shared" si="21" ref="M49:N51">SUM(J49-O49)</f>
        <v>0</v>
      </c>
      <c r="N49" s="15">
        <f t="shared" si="21"/>
        <v>0</v>
      </c>
      <c r="O49" s="16"/>
      <c r="P49" s="16"/>
      <c r="Q49" s="15"/>
      <c r="R49" s="15"/>
      <c r="S49" s="15"/>
      <c r="T49" s="18"/>
    </row>
    <row r="50" spans="1:20" ht="12.75" customHeight="1">
      <c r="A50" s="74"/>
      <c r="B50" s="75"/>
      <c r="C50" s="77"/>
      <c r="D50" s="31" t="s">
        <v>70</v>
      </c>
      <c r="E50" s="32"/>
      <c r="F50" s="14"/>
      <c r="G50" s="14"/>
      <c r="H50" s="24"/>
      <c r="I50" s="24"/>
      <c r="J50" s="16">
        <f>(E50*F50)</f>
        <v>0</v>
      </c>
      <c r="K50" s="16">
        <f>(F50*H50)</f>
        <v>0</v>
      </c>
      <c r="L50" s="17">
        <f>SUM(J50,K50)</f>
        <v>0</v>
      </c>
      <c r="M50" s="15">
        <f t="shared" si="21"/>
        <v>0</v>
      </c>
      <c r="N50" s="15">
        <f t="shared" si="21"/>
        <v>0</v>
      </c>
      <c r="O50" s="16"/>
      <c r="P50" s="16"/>
      <c r="Q50" s="15"/>
      <c r="R50" s="15"/>
      <c r="S50" s="15"/>
      <c r="T50" s="18"/>
    </row>
    <row r="51" spans="1:20" ht="13.5" customHeight="1">
      <c r="A51" s="74"/>
      <c r="B51" s="75"/>
      <c r="C51" s="77"/>
      <c r="D51" s="31" t="s">
        <v>71</v>
      </c>
      <c r="E51" s="33"/>
      <c r="F51" s="14"/>
      <c r="G51" s="14"/>
      <c r="H51" s="24"/>
      <c r="I51" s="24"/>
      <c r="J51" s="16">
        <f>(E51*F51)</f>
        <v>0</v>
      </c>
      <c r="K51" s="16">
        <f>(F51*H51)</f>
        <v>0</v>
      </c>
      <c r="L51" s="17">
        <f>SUM(J51,K51)</f>
        <v>0</v>
      </c>
      <c r="M51" s="15">
        <f t="shared" si="21"/>
        <v>0</v>
      </c>
      <c r="N51" s="15">
        <f t="shared" si="21"/>
        <v>0</v>
      </c>
      <c r="O51" s="16"/>
      <c r="P51" s="16"/>
      <c r="Q51" s="15"/>
      <c r="R51" s="15"/>
      <c r="S51" s="15"/>
      <c r="T51" s="18"/>
    </row>
    <row r="52" spans="1:20" ht="13.5" customHeight="1">
      <c r="A52" s="74"/>
      <c r="B52" s="75"/>
      <c r="C52" s="77"/>
      <c r="D52" s="19" t="s">
        <v>72</v>
      </c>
      <c r="E52" s="20">
        <f>SUM(E49,E50,E51)</f>
        <v>0</v>
      </c>
      <c r="F52" s="20">
        <f>SUM(F49,F50,F51)</f>
        <v>0</v>
      </c>
      <c r="G52" s="20">
        <f>SUM(G49,G50,G51)</f>
        <v>0</v>
      </c>
      <c r="H52" s="21"/>
      <c r="I52" s="21"/>
      <c r="J52" s="20">
        <f aca="true" t="shared" si="22" ref="J52:S52">SUM(J49,J50,J51)</f>
        <v>0</v>
      </c>
      <c r="K52" s="20">
        <f t="shared" si="22"/>
        <v>0</v>
      </c>
      <c r="L52" s="20">
        <f t="shared" si="22"/>
        <v>0</v>
      </c>
      <c r="M52" s="20">
        <f t="shared" si="22"/>
        <v>0</v>
      </c>
      <c r="N52" s="20">
        <f t="shared" si="22"/>
        <v>0</v>
      </c>
      <c r="O52" s="20">
        <f t="shared" si="22"/>
        <v>0</v>
      </c>
      <c r="P52" s="20">
        <f t="shared" si="22"/>
        <v>0</v>
      </c>
      <c r="Q52" s="20">
        <f t="shared" si="22"/>
        <v>0</v>
      </c>
      <c r="R52" s="20">
        <f t="shared" si="22"/>
        <v>0</v>
      </c>
      <c r="S52" s="20">
        <f t="shared" si="22"/>
        <v>0</v>
      </c>
      <c r="T52" s="22"/>
    </row>
    <row r="53" spans="1:20" ht="12.75">
      <c r="A53" s="74"/>
      <c r="B53" s="75"/>
      <c r="C53" s="77"/>
      <c r="D53" s="31" t="s">
        <v>73</v>
      </c>
      <c r="E53" s="32">
        <v>279.46</v>
      </c>
      <c r="F53" s="14"/>
      <c r="G53" s="14"/>
      <c r="H53" s="24"/>
      <c r="I53" s="24"/>
      <c r="J53" s="16">
        <f>(E53*F53)</f>
        <v>0</v>
      </c>
      <c r="K53" s="16">
        <f>(F53*H53)</f>
        <v>0</v>
      </c>
      <c r="L53" s="17">
        <f>SUM(J53,K53)</f>
        <v>0</v>
      </c>
      <c r="M53" s="15">
        <f aca="true" t="shared" si="23" ref="M53:N55">SUM(J53-O53)</f>
        <v>0</v>
      </c>
      <c r="N53" s="15">
        <f t="shared" si="23"/>
        <v>0</v>
      </c>
      <c r="O53" s="16"/>
      <c r="P53" s="16"/>
      <c r="Q53" s="15"/>
      <c r="R53" s="15"/>
      <c r="S53" s="15"/>
      <c r="T53" s="18"/>
    </row>
    <row r="54" spans="1:20" ht="12.75">
      <c r="A54" s="74"/>
      <c r="B54" s="75"/>
      <c r="C54" s="77"/>
      <c r="D54" s="31" t="s">
        <v>74</v>
      </c>
      <c r="E54" s="32">
        <v>402.556</v>
      </c>
      <c r="F54" s="14"/>
      <c r="G54" s="14"/>
      <c r="H54" s="24"/>
      <c r="I54" s="24"/>
      <c r="J54" s="16">
        <f>(E54*F54)</f>
        <v>0</v>
      </c>
      <c r="K54" s="16">
        <f>(F54*H54)</f>
        <v>0</v>
      </c>
      <c r="L54" s="17">
        <f>SUM(J54,K54)</f>
        <v>0</v>
      </c>
      <c r="M54" s="15">
        <f t="shared" si="23"/>
        <v>0</v>
      </c>
      <c r="N54" s="15">
        <f t="shared" si="23"/>
        <v>0</v>
      </c>
      <c r="O54" s="16"/>
      <c r="P54" s="16"/>
      <c r="Q54" s="15"/>
      <c r="R54" s="15"/>
      <c r="S54" s="15"/>
      <c r="T54" s="18"/>
    </row>
    <row r="55" spans="1:20" ht="12.75">
      <c r="A55" s="74"/>
      <c r="B55" s="75"/>
      <c r="C55" s="77"/>
      <c r="D55" s="31" t="s">
        <v>75</v>
      </c>
      <c r="E55" s="33">
        <v>331.86</v>
      </c>
      <c r="F55" s="14"/>
      <c r="G55" s="14"/>
      <c r="H55" s="24"/>
      <c r="I55" s="24"/>
      <c r="J55" s="16">
        <f>(E55*F55)</f>
        <v>0</v>
      </c>
      <c r="K55" s="16">
        <f>(F55*H55)</f>
        <v>0</v>
      </c>
      <c r="L55" s="17">
        <f>SUM(J55,K55)</f>
        <v>0</v>
      </c>
      <c r="M55" s="15">
        <f t="shared" si="23"/>
        <v>0</v>
      </c>
      <c r="N55" s="15">
        <f t="shared" si="23"/>
        <v>0</v>
      </c>
      <c r="O55" s="16"/>
      <c r="P55" s="16"/>
      <c r="Q55" s="15"/>
      <c r="R55" s="15"/>
      <c r="S55" s="15"/>
      <c r="T55" s="18"/>
    </row>
    <row r="56" spans="1:20" ht="24">
      <c r="A56" s="34"/>
      <c r="B56" s="34"/>
      <c r="C56" s="34"/>
      <c r="D56" s="19" t="s">
        <v>76</v>
      </c>
      <c r="E56" s="20">
        <f>SUM(E53,E54,E55)</f>
        <v>1013.876</v>
      </c>
      <c r="F56" s="20">
        <f>SUM(F53,F54,F55)</f>
        <v>0</v>
      </c>
      <c r="G56" s="20">
        <f>SUM(G53,G54,G55)</f>
        <v>0</v>
      </c>
      <c r="H56" s="21"/>
      <c r="I56" s="21"/>
      <c r="J56" s="20">
        <f aca="true" t="shared" si="24" ref="J56:S56">SUM(J53,J54,J55)</f>
        <v>0</v>
      </c>
      <c r="K56" s="20">
        <f t="shared" si="24"/>
        <v>0</v>
      </c>
      <c r="L56" s="20">
        <f t="shared" si="24"/>
        <v>0</v>
      </c>
      <c r="M56" s="20">
        <f t="shared" si="24"/>
        <v>0</v>
      </c>
      <c r="N56" s="20">
        <f t="shared" si="24"/>
        <v>0</v>
      </c>
      <c r="O56" s="20">
        <f t="shared" si="24"/>
        <v>0</v>
      </c>
      <c r="P56" s="20">
        <f t="shared" si="24"/>
        <v>0</v>
      </c>
      <c r="Q56" s="20">
        <f t="shared" si="24"/>
        <v>0</v>
      </c>
      <c r="R56" s="20">
        <f t="shared" si="24"/>
        <v>0</v>
      </c>
      <c r="S56" s="20">
        <f t="shared" si="24"/>
        <v>0</v>
      </c>
      <c r="T56" s="22"/>
    </row>
    <row r="57" spans="1:20" s="37" customFormat="1" ht="28.5" customHeight="1">
      <c r="A57" s="29"/>
      <c r="B57" s="29"/>
      <c r="C57" s="35"/>
      <c r="D57" s="36" t="s">
        <v>85</v>
      </c>
      <c r="E57" s="27">
        <f>SUM(E44+E48+E52+E56)</f>
        <v>1013.876</v>
      </c>
      <c r="F57" s="27">
        <f>SUM(F44+F48+F52+F56)</f>
        <v>0</v>
      </c>
      <c r="G57" s="27">
        <f>SUM(G44+G48+G52+G56)</f>
        <v>0</v>
      </c>
      <c r="H57" s="29"/>
      <c r="I57" s="29"/>
      <c r="J57" s="27">
        <f aca="true" t="shared" si="25" ref="J57:S57">SUM(J44+J48+J52+J56)</f>
        <v>0</v>
      </c>
      <c r="K57" s="27">
        <f t="shared" si="25"/>
        <v>0</v>
      </c>
      <c r="L57" s="27">
        <f t="shared" si="25"/>
        <v>0</v>
      </c>
      <c r="M57" s="27">
        <f t="shared" si="25"/>
        <v>0</v>
      </c>
      <c r="N57" s="27">
        <f t="shared" si="25"/>
        <v>0</v>
      </c>
      <c r="O57" s="27">
        <f t="shared" si="25"/>
        <v>0</v>
      </c>
      <c r="P57" s="27">
        <f t="shared" si="25"/>
        <v>0</v>
      </c>
      <c r="Q57" s="27">
        <f t="shared" si="25"/>
        <v>0</v>
      </c>
      <c r="R57" s="27">
        <f t="shared" si="25"/>
        <v>0</v>
      </c>
      <c r="S57" s="27">
        <f t="shared" si="25"/>
        <v>0</v>
      </c>
      <c r="T57" s="30"/>
    </row>
    <row r="58" spans="1:20" ht="12.75" customHeight="1">
      <c r="A58" s="74">
        <v>3</v>
      </c>
      <c r="B58" s="75" t="s">
        <v>78</v>
      </c>
      <c r="C58" s="77" t="s">
        <v>79</v>
      </c>
      <c r="D58" s="31" t="s">
        <v>61</v>
      </c>
      <c r="E58" s="32"/>
      <c r="F58" s="14"/>
      <c r="G58" s="14"/>
      <c r="H58" s="24"/>
      <c r="I58" s="24"/>
      <c r="J58" s="16">
        <f>(E58*F58)</f>
        <v>0</v>
      </c>
      <c r="K58" s="16">
        <f>(F58*H58)</f>
        <v>0</v>
      </c>
      <c r="L58" s="17">
        <f>SUM(J58,K58)</f>
        <v>0</v>
      </c>
      <c r="M58" s="15">
        <f aca="true" t="shared" si="26" ref="M58:N60">SUM(J58-O58)</f>
        <v>0</v>
      </c>
      <c r="N58" s="15">
        <f t="shared" si="26"/>
        <v>0</v>
      </c>
      <c r="O58" s="16"/>
      <c r="P58" s="16"/>
      <c r="Q58" s="15"/>
      <c r="R58" s="15"/>
      <c r="S58" s="15"/>
      <c r="T58" s="18"/>
    </row>
    <row r="59" spans="1:20" ht="12.75">
      <c r="A59" s="74"/>
      <c r="B59" s="75"/>
      <c r="C59" s="77"/>
      <c r="D59" s="31" t="s">
        <v>62</v>
      </c>
      <c r="E59" s="33"/>
      <c r="F59" s="14"/>
      <c r="G59" s="14"/>
      <c r="H59" s="24"/>
      <c r="I59" s="24"/>
      <c r="J59" s="16">
        <f>(E59*F59)</f>
        <v>0</v>
      </c>
      <c r="K59" s="16">
        <f>(F59*H59)</f>
        <v>0</v>
      </c>
      <c r="L59" s="17">
        <f>SUM(J59,K59)</f>
        <v>0</v>
      </c>
      <c r="M59" s="15">
        <f t="shared" si="26"/>
        <v>0</v>
      </c>
      <c r="N59" s="15">
        <f t="shared" si="26"/>
        <v>0</v>
      </c>
      <c r="O59" s="16"/>
      <c r="P59" s="16"/>
      <c r="Q59" s="15"/>
      <c r="R59" s="15"/>
      <c r="S59" s="15"/>
      <c r="T59" s="18"/>
    </row>
    <row r="60" spans="1:20" ht="12.75">
      <c r="A60" s="74"/>
      <c r="B60" s="75"/>
      <c r="C60" s="77"/>
      <c r="D60" s="31" t="s">
        <v>63</v>
      </c>
      <c r="E60" s="33"/>
      <c r="F60" s="14"/>
      <c r="G60" s="14"/>
      <c r="H60" s="24"/>
      <c r="I60" s="24"/>
      <c r="J60" s="16">
        <f>(E60*F60)</f>
        <v>0</v>
      </c>
      <c r="K60" s="16">
        <f>(F60*H60)</f>
        <v>0</v>
      </c>
      <c r="L60" s="17">
        <f>SUM(J60,K60)</f>
        <v>0</v>
      </c>
      <c r="M60" s="15">
        <f t="shared" si="26"/>
        <v>0</v>
      </c>
      <c r="N60" s="15">
        <f t="shared" si="26"/>
        <v>0</v>
      </c>
      <c r="O60" s="16"/>
      <c r="P60" s="16"/>
      <c r="Q60" s="15"/>
      <c r="R60" s="15"/>
      <c r="S60" s="15"/>
      <c r="T60" s="18"/>
    </row>
    <row r="61" spans="1:20" ht="24">
      <c r="A61" s="74"/>
      <c r="B61" s="75"/>
      <c r="C61" s="77"/>
      <c r="D61" s="19" t="s">
        <v>64</v>
      </c>
      <c r="E61" s="20">
        <f>SUM(E58,E59,E60)</f>
        <v>0</v>
      </c>
      <c r="F61" s="20">
        <f>SUM(F58,F59,F60)</f>
        <v>0</v>
      </c>
      <c r="G61" s="20">
        <f>SUM(G58,G59,G60)</f>
        <v>0</v>
      </c>
      <c r="H61" s="21"/>
      <c r="I61" s="21"/>
      <c r="J61" s="20">
        <f aca="true" t="shared" si="27" ref="J61:S61">SUM(J58,J59,J60)</f>
        <v>0</v>
      </c>
      <c r="K61" s="20">
        <f t="shared" si="27"/>
        <v>0</v>
      </c>
      <c r="L61" s="20">
        <f t="shared" si="27"/>
        <v>0</v>
      </c>
      <c r="M61" s="20">
        <f t="shared" si="27"/>
        <v>0</v>
      </c>
      <c r="N61" s="20">
        <f t="shared" si="27"/>
        <v>0</v>
      </c>
      <c r="O61" s="20">
        <f t="shared" si="27"/>
        <v>0</v>
      </c>
      <c r="P61" s="20">
        <f t="shared" si="27"/>
        <v>0</v>
      </c>
      <c r="Q61" s="20">
        <f t="shared" si="27"/>
        <v>0</v>
      </c>
      <c r="R61" s="20">
        <f t="shared" si="27"/>
        <v>0</v>
      </c>
      <c r="S61" s="20">
        <f t="shared" si="27"/>
        <v>0</v>
      </c>
      <c r="T61" s="22"/>
    </row>
    <row r="62" spans="1:20" ht="12.75">
      <c r="A62" s="74"/>
      <c r="B62" s="75"/>
      <c r="C62" s="77"/>
      <c r="D62" s="31" t="s">
        <v>65</v>
      </c>
      <c r="E62" s="32"/>
      <c r="F62" s="14"/>
      <c r="G62" s="14"/>
      <c r="H62" s="24"/>
      <c r="I62" s="24"/>
      <c r="J62" s="16">
        <f>(E62*F62)</f>
        <v>0</v>
      </c>
      <c r="K62" s="16">
        <f>(F62*H62)</f>
        <v>0</v>
      </c>
      <c r="L62" s="17">
        <f>SUM(J62,K62)</f>
        <v>0</v>
      </c>
      <c r="M62" s="15">
        <f aca="true" t="shared" si="28" ref="M62:N64">SUM(J62-O62)</f>
        <v>0</v>
      </c>
      <c r="N62" s="15">
        <f t="shared" si="28"/>
        <v>0</v>
      </c>
      <c r="O62" s="16"/>
      <c r="P62" s="16"/>
      <c r="Q62" s="15"/>
      <c r="R62" s="15"/>
      <c r="S62" s="15"/>
      <c r="T62" s="18"/>
    </row>
    <row r="63" spans="1:20" ht="12.75">
      <c r="A63" s="74"/>
      <c r="B63" s="75"/>
      <c r="C63" s="77"/>
      <c r="D63" s="31" t="s">
        <v>66</v>
      </c>
      <c r="E63" s="32"/>
      <c r="F63" s="14"/>
      <c r="G63" s="14"/>
      <c r="H63" s="24"/>
      <c r="I63" s="24"/>
      <c r="J63" s="16">
        <f>(E63*F63)</f>
        <v>0</v>
      </c>
      <c r="K63" s="16">
        <f>(F63*H63)</f>
        <v>0</v>
      </c>
      <c r="L63" s="17">
        <f>SUM(J63,K63)</f>
        <v>0</v>
      </c>
      <c r="M63" s="15">
        <f t="shared" si="28"/>
        <v>0</v>
      </c>
      <c r="N63" s="15">
        <f t="shared" si="28"/>
        <v>0</v>
      </c>
      <c r="O63" s="16"/>
      <c r="P63" s="16"/>
      <c r="Q63" s="15"/>
      <c r="R63" s="15"/>
      <c r="S63" s="15"/>
      <c r="T63" s="18"/>
    </row>
    <row r="64" spans="1:20" ht="12.75">
      <c r="A64" s="74"/>
      <c r="B64" s="75"/>
      <c r="C64" s="77"/>
      <c r="D64" s="31" t="s">
        <v>67</v>
      </c>
      <c r="E64" s="32"/>
      <c r="F64" s="14"/>
      <c r="G64" s="14"/>
      <c r="H64" s="24"/>
      <c r="I64" s="24"/>
      <c r="J64" s="16">
        <f>(E64*F64)</f>
        <v>0</v>
      </c>
      <c r="K64" s="16">
        <f>(F64*H64)</f>
        <v>0</v>
      </c>
      <c r="L64" s="17">
        <f>SUM(J64,K64)</f>
        <v>0</v>
      </c>
      <c r="M64" s="15">
        <f t="shared" si="28"/>
        <v>0</v>
      </c>
      <c r="N64" s="15">
        <f t="shared" si="28"/>
        <v>0</v>
      </c>
      <c r="O64" s="16"/>
      <c r="P64" s="16"/>
      <c r="Q64" s="15"/>
      <c r="R64" s="15"/>
      <c r="S64" s="15"/>
      <c r="T64" s="18"/>
    </row>
    <row r="65" spans="1:20" ht="24">
      <c r="A65" s="74"/>
      <c r="B65" s="75"/>
      <c r="C65" s="77"/>
      <c r="D65" s="19" t="s">
        <v>68</v>
      </c>
      <c r="E65" s="20">
        <f>SUM(E62,E63,E64)</f>
        <v>0</v>
      </c>
      <c r="F65" s="20">
        <f>SUM(F62,F63,F64)</f>
        <v>0</v>
      </c>
      <c r="G65" s="20">
        <f>SUM(G62,G63,G64)</f>
        <v>0</v>
      </c>
      <c r="H65" s="21"/>
      <c r="I65" s="21"/>
      <c r="J65" s="20">
        <f aca="true" t="shared" si="29" ref="J65:S65">SUM(J62,J63,J64)</f>
        <v>0</v>
      </c>
      <c r="K65" s="20">
        <f t="shared" si="29"/>
        <v>0</v>
      </c>
      <c r="L65" s="20">
        <f t="shared" si="29"/>
        <v>0</v>
      </c>
      <c r="M65" s="20">
        <f t="shared" si="29"/>
        <v>0</v>
      </c>
      <c r="N65" s="20">
        <f t="shared" si="29"/>
        <v>0</v>
      </c>
      <c r="O65" s="20">
        <f t="shared" si="29"/>
        <v>0</v>
      </c>
      <c r="P65" s="20">
        <f t="shared" si="29"/>
        <v>0</v>
      </c>
      <c r="Q65" s="20">
        <f t="shared" si="29"/>
        <v>0</v>
      </c>
      <c r="R65" s="20">
        <f t="shared" si="29"/>
        <v>0</v>
      </c>
      <c r="S65" s="20">
        <f t="shared" si="29"/>
        <v>0</v>
      </c>
      <c r="T65" s="22"/>
    </row>
    <row r="66" spans="1:20" ht="12.75">
      <c r="A66" s="74"/>
      <c r="B66" s="75"/>
      <c r="C66" s="77"/>
      <c r="D66" s="31" t="s">
        <v>69</v>
      </c>
      <c r="E66" s="32"/>
      <c r="F66" s="14"/>
      <c r="G66" s="14"/>
      <c r="H66" s="24"/>
      <c r="I66" s="24"/>
      <c r="J66" s="16">
        <f>(E66*F66)</f>
        <v>0</v>
      </c>
      <c r="K66" s="16">
        <f>(F66*H66)</f>
        <v>0</v>
      </c>
      <c r="L66" s="17">
        <f>SUM(J66,K66)</f>
        <v>0</v>
      </c>
      <c r="M66" s="15">
        <f aca="true" t="shared" si="30" ref="M66:N68">SUM(J66-O66)</f>
        <v>0</v>
      </c>
      <c r="N66" s="15">
        <f t="shared" si="30"/>
        <v>0</v>
      </c>
      <c r="O66" s="16"/>
      <c r="P66" s="16"/>
      <c r="Q66" s="15"/>
      <c r="R66" s="15"/>
      <c r="S66" s="15"/>
      <c r="T66" s="18"/>
    </row>
    <row r="67" spans="1:20" ht="12.75">
      <c r="A67" s="74"/>
      <c r="B67" s="75"/>
      <c r="C67" s="77"/>
      <c r="D67" s="31" t="s">
        <v>70</v>
      </c>
      <c r="E67" s="32"/>
      <c r="F67" s="14"/>
      <c r="G67" s="14"/>
      <c r="H67" s="24"/>
      <c r="I67" s="24"/>
      <c r="J67" s="16">
        <f>(E67*F67)</f>
        <v>0</v>
      </c>
      <c r="K67" s="16">
        <f>(F67*H67)</f>
        <v>0</v>
      </c>
      <c r="L67" s="17">
        <f>SUM(J67,K67)</f>
        <v>0</v>
      </c>
      <c r="M67" s="15">
        <f t="shared" si="30"/>
        <v>0</v>
      </c>
      <c r="N67" s="15">
        <f t="shared" si="30"/>
        <v>0</v>
      </c>
      <c r="O67" s="16"/>
      <c r="P67" s="16"/>
      <c r="Q67" s="15"/>
      <c r="R67" s="15"/>
      <c r="S67" s="15"/>
      <c r="T67" s="18"/>
    </row>
    <row r="68" spans="1:20" ht="12.75">
      <c r="A68" s="74"/>
      <c r="B68" s="75"/>
      <c r="C68" s="77"/>
      <c r="D68" s="31" t="s">
        <v>71</v>
      </c>
      <c r="E68" s="33"/>
      <c r="F68" s="14"/>
      <c r="G68" s="14"/>
      <c r="H68" s="24"/>
      <c r="I68" s="24"/>
      <c r="J68" s="16">
        <f>(E68*F68)</f>
        <v>0</v>
      </c>
      <c r="K68" s="16">
        <f>(F68*H68)</f>
        <v>0</v>
      </c>
      <c r="L68" s="17">
        <f>SUM(J68,K68)</f>
        <v>0</v>
      </c>
      <c r="M68" s="15">
        <f t="shared" si="30"/>
        <v>0</v>
      </c>
      <c r="N68" s="15">
        <f t="shared" si="30"/>
        <v>0</v>
      </c>
      <c r="O68" s="16"/>
      <c r="P68" s="16"/>
      <c r="Q68" s="15"/>
      <c r="R68" s="15"/>
      <c r="S68" s="15"/>
      <c r="T68" s="18"/>
    </row>
    <row r="69" spans="1:20" ht="24">
      <c r="A69" s="74"/>
      <c r="B69" s="75"/>
      <c r="C69" s="77"/>
      <c r="D69" s="19" t="s">
        <v>72</v>
      </c>
      <c r="E69" s="20">
        <f>SUM(E66,E67,E68)</f>
        <v>0</v>
      </c>
      <c r="F69" s="20">
        <f>SUM(F66,F67,F68)</f>
        <v>0</v>
      </c>
      <c r="G69" s="20">
        <f>SUM(G66,G67,G68)</f>
        <v>0</v>
      </c>
      <c r="H69" s="21"/>
      <c r="I69" s="21"/>
      <c r="J69" s="20">
        <f aca="true" t="shared" si="31" ref="J69:S69">SUM(J66,J67,J68)</f>
        <v>0</v>
      </c>
      <c r="K69" s="20">
        <f t="shared" si="31"/>
        <v>0</v>
      </c>
      <c r="L69" s="20">
        <f t="shared" si="31"/>
        <v>0</v>
      </c>
      <c r="M69" s="20">
        <f t="shared" si="31"/>
        <v>0</v>
      </c>
      <c r="N69" s="20">
        <f t="shared" si="31"/>
        <v>0</v>
      </c>
      <c r="O69" s="20">
        <f t="shared" si="31"/>
        <v>0</v>
      </c>
      <c r="P69" s="20">
        <f t="shared" si="31"/>
        <v>0</v>
      </c>
      <c r="Q69" s="20">
        <f t="shared" si="31"/>
        <v>0</v>
      </c>
      <c r="R69" s="20">
        <f t="shared" si="31"/>
        <v>0</v>
      </c>
      <c r="S69" s="20">
        <f t="shared" si="31"/>
        <v>0</v>
      </c>
      <c r="T69" s="22"/>
    </row>
    <row r="70" spans="1:20" ht="12.75">
      <c r="A70" s="74"/>
      <c r="B70" s="75"/>
      <c r="C70" s="77"/>
      <c r="D70" s="31" t="s">
        <v>73</v>
      </c>
      <c r="E70" s="32">
        <v>465.66</v>
      </c>
      <c r="F70" s="14"/>
      <c r="G70" s="14"/>
      <c r="H70" s="24"/>
      <c r="I70" s="24"/>
      <c r="J70" s="16">
        <f>(E70*F70)</f>
        <v>0</v>
      </c>
      <c r="K70" s="16">
        <f>(F70*H70)</f>
        <v>0</v>
      </c>
      <c r="L70" s="17">
        <f>SUM(J70,K70)</f>
        <v>0</v>
      </c>
      <c r="M70" s="15">
        <f aca="true" t="shared" si="32" ref="M70:N72">SUM(J70-O70)</f>
        <v>0</v>
      </c>
      <c r="N70" s="15">
        <f t="shared" si="32"/>
        <v>0</v>
      </c>
      <c r="O70" s="16"/>
      <c r="P70" s="16"/>
      <c r="Q70" s="15"/>
      <c r="R70" s="15"/>
      <c r="S70" s="15"/>
      <c r="T70" s="18"/>
    </row>
    <row r="71" spans="1:20" ht="12.75">
      <c r="A71" s="74"/>
      <c r="B71" s="75"/>
      <c r="C71" s="77"/>
      <c r="D71" s="31" t="s">
        <v>74</v>
      </c>
      <c r="E71" s="32">
        <v>572.14</v>
      </c>
      <c r="F71" s="14"/>
      <c r="G71" s="14"/>
      <c r="H71" s="24"/>
      <c r="I71" s="24"/>
      <c r="J71" s="16">
        <f>(E71*F71)</f>
        <v>0</v>
      </c>
      <c r="K71" s="16">
        <f>(F71*H71)</f>
        <v>0</v>
      </c>
      <c r="L71" s="17">
        <f>SUM(J71,K71)</f>
        <v>0</v>
      </c>
      <c r="M71" s="15">
        <f t="shared" si="32"/>
        <v>0</v>
      </c>
      <c r="N71" s="15">
        <f t="shared" si="32"/>
        <v>0</v>
      </c>
      <c r="O71" s="16"/>
      <c r="P71" s="16"/>
      <c r="Q71" s="15"/>
      <c r="R71" s="15"/>
      <c r="S71" s="15"/>
      <c r="T71" s="18"/>
    </row>
    <row r="72" spans="1:20" ht="12.75">
      <c r="A72" s="74"/>
      <c r="B72" s="75"/>
      <c r="C72" s="77"/>
      <c r="D72" s="31" t="s">
        <v>75</v>
      </c>
      <c r="E72" s="33">
        <v>259.18</v>
      </c>
      <c r="F72" s="14"/>
      <c r="G72" s="14"/>
      <c r="H72" s="24"/>
      <c r="I72" s="24"/>
      <c r="J72" s="16">
        <f>(E72*F72)</f>
        <v>0</v>
      </c>
      <c r="K72" s="16">
        <f>(F72*H72)</f>
        <v>0</v>
      </c>
      <c r="L72" s="17">
        <f>SUM(J72,K72)</f>
        <v>0</v>
      </c>
      <c r="M72" s="15">
        <f t="shared" si="32"/>
        <v>0</v>
      </c>
      <c r="N72" s="15">
        <f t="shared" si="32"/>
        <v>0</v>
      </c>
      <c r="O72" s="16"/>
      <c r="P72" s="16"/>
      <c r="Q72" s="15"/>
      <c r="R72" s="15"/>
      <c r="S72" s="15"/>
      <c r="T72" s="18"/>
    </row>
    <row r="73" spans="1:20" ht="24">
      <c r="A73" s="38"/>
      <c r="B73" s="38"/>
      <c r="C73" s="38"/>
      <c r="D73" s="19" t="s">
        <v>76</v>
      </c>
      <c r="E73" s="20">
        <f>SUM(E70,E71,E72)</f>
        <v>1296.98</v>
      </c>
      <c r="F73" s="20">
        <f>SUM(F70,F71,F72)</f>
        <v>0</v>
      </c>
      <c r="G73" s="20">
        <f>SUM(G70,G71,G72)</f>
        <v>0</v>
      </c>
      <c r="H73" s="21"/>
      <c r="I73" s="21"/>
      <c r="J73" s="20">
        <f aca="true" t="shared" si="33" ref="J73:S73">SUM(J70,J71,J72)</f>
        <v>0</v>
      </c>
      <c r="K73" s="20">
        <f t="shared" si="33"/>
        <v>0</v>
      </c>
      <c r="L73" s="20">
        <f t="shared" si="33"/>
        <v>0</v>
      </c>
      <c r="M73" s="20">
        <f t="shared" si="33"/>
        <v>0</v>
      </c>
      <c r="N73" s="20">
        <f t="shared" si="33"/>
        <v>0</v>
      </c>
      <c r="O73" s="20">
        <f t="shared" si="33"/>
        <v>0</v>
      </c>
      <c r="P73" s="20">
        <f t="shared" si="33"/>
        <v>0</v>
      </c>
      <c r="Q73" s="20">
        <f t="shared" si="33"/>
        <v>0</v>
      </c>
      <c r="R73" s="20">
        <f t="shared" si="33"/>
        <v>0</v>
      </c>
      <c r="S73" s="20">
        <f t="shared" si="33"/>
        <v>0</v>
      </c>
      <c r="T73" s="22"/>
    </row>
    <row r="74" spans="1:20" s="37" customFormat="1" ht="24">
      <c r="A74" s="29"/>
      <c r="B74" s="29"/>
      <c r="C74" s="35"/>
      <c r="D74" s="36" t="s">
        <v>85</v>
      </c>
      <c r="E74" s="27">
        <f>SUM(E61+E65+E69+E73)</f>
        <v>1296.98</v>
      </c>
      <c r="F74" s="27">
        <f>SUM(F61+F65+F69+F73)</f>
        <v>0</v>
      </c>
      <c r="G74" s="27">
        <f>SUM(G61+G65+G69+G73)</f>
        <v>0</v>
      </c>
      <c r="H74" s="29"/>
      <c r="I74" s="29"/>
      <c r="J74" s="27">
        <f aca="true" t="shared" si="34" ref="J74:S74">SUM(J61+J65+J69+J73)</f>
        <v>0</v>
      </c>
      <c r="K74" s="27">
        <f t="shared" si="34"/>
        <v>0</v>
      </c>
      <c r="L74" s="27">
        <f t="shared" si="34"/>
        <v>0</v>
      </c>
      <c r="M74" s="27">
        <f t="shared" si="34"/>
        <v>0</v>
      </c>
      <c r="N74" s="27">
        <f t="shared" si="34"/>
        <v>0</v>
      </c>
      <c r="O74" s="27">
        <f t="shared" si="34"/>
        <v>0</v>
      </c>
      <c r="P74" s="27">
        <f t="shared" si="34"/>
        <v>0</v>
      </c>
      <c r="Q74" s="27">
        <f t="shared" si="34"/>
        <v>0</v>
      </c>
      <c r="R74" s="27">
        <f t="shared" si="34"/>
        <v>0</v>
      </c>
      <c r="S74" s="27">
        <f t="shared" si="34"/>
        <v>0</v>
      </c>
      <c r="T74" s="30"/>
    </row>
    <row r="75" spans="1:20" ht="12.75" customHeight="1">
      <c r="A75" s="78">
        <v>4</v>
      </c>
      <c r="B75" s="75" t="s">
        <v>59</v>
      </c>
      <c r="C75" s="76" t="s">
        <v>80</v>
      </c>
      <c r="D75" s="31" t="s">
        <v>61</v>
      </c>
      <c r="E75" s="32"/>
      <c r="F75" s="14"/>
      <c r="G75" s="14"/>
      <c r="H75" s="24"/>
      <c r="I75" s="24"/>
      <c r="J75" s="16">
        <f>(E75*F75)</f>
        <v>0</v>
      </c>
      <c r="K75" s="16">
        <f>(F75*H75)</f>
        <v>0</v>
      </c>
      <c r="L75" s="17">
        <f>SUM(J75,K75)</f>
        <v>0</v>
      </c>
      <c r="M75" s="15">
        <f aca="true" t="shared" si="35" ref="M75:N77">SUM(J75-O75)</f>
        <v>0</v>
      </c>
      <c r="N75" s="15">
        <f t="shared" si="35"/>
        <v>0</v>
      </c>
      <c r="O75" s="16"/>
      <c r="P75" s="16"/>
      <c r="Q75" s="15"/>
      <c r="R75" s="15"/>
      <c r="S75" s="15"/>
      <c r="T75" s="18"/>
    </row>
    <row r="76" spans="1:20" ht="12.75" customHeight="1">
      <c r="A76" s="78"/>
      <c r="B76" s="75"/>
      <c r="C76" s="76"/>
      <c r="D76" s="31" t="s">
        <v>62</v>
      </c>
      <c r="E76" s="33"/>
      <c r="F76" s="14"/>
      <c r="G76" s="14"/>
      <c r="H76" s="24"/>
      <c r="I76" s="24"/>
      <c r="J76" s="16">
        <f>(E76*F76)</f>
        <v>0</v>
      </c>
      <c r="K76" s="16">
        <f>(F76*H76)</f>
        <v>0</v>
      </c>
      <c r="L76" s="17">
        <f>SUM(J76,K76)</f>
        <v>0</v>
      </c>
      <c r="M76" s="15">
        <f t="shared" si="35"/>
        <v>0</v>
      </c>
      <c r="N76" s="15">
        <f t="shared" si="35"/>
        <v>0</v>
      </c>
      <c r="O76" s="16"/>
      <c r="P76" s="16"/>
      <c r="Q76" s="15"/>
      <c r="R76" s="15"/>
      <c r="S76" s="15"/>
      <c r="T76" s="18"/>
    </row>
    <row r="77" spans="1:20" ht="12.75" customHeight="1">
      <c r="A77" s="78"/>
      <c r="B77" s="75"/>
      <c r="C77" s="76"/>
      <c r="D77" s="31" t="s">
        <v>63</v>
      </c>
      <c r="E77" s="33"/>
      <c r="F77" s="14"/>
      <c r="G77" s="14"/>
      <c r="H77" s="24"/>
      <c r="I77" s="24"/>
      <c r="J77" s="16">
        <f>(E77*F77)</f>
        <v>0</v>
      </c>
      <c r="K77" s="16">
        <f>(F77*H77)</f>
        <v>0</v>
      </c>
      <c r="L77" s="17">
        <f>SUM(J77,K77)</f>
        <v>0</v>
      </c>
      <c r="M77" s="15">
        <f t="shared" si="35"/>
        <v>0</v>
      </c>
      <c r="N77" s="15">
        <f t="shared" si="35"/>
        <v>0</v>
      </c>
      <c r="O77" s="16"/>
      <c r="P77" s="16"/>
      <c r="Q77" s="15"/>
      <c r="R77" s="15"/>
      <c r="S77" s="15"/>
      <c r="T77" s="18"/>
    </row>
    <row r="78" spans="1:20" ht="12.75" customHeight="1">
      <c r="A78" s="78"/>
      <c r="B78" s="75"/>
      <c r="C78" s="76"/>
      <c r="D78" s="19" t="s">
        <v>64</v>
      </c>
      <c r="E78" s="20">
        <f>SUM(E75,E76,E77)</f>
        <v>0</v>
      </c>
      <c r="F78" s="20">
        <f>SUM(F75,F76,F77)</f>
        <v>0</v>
      </c>
      <c r="G78" s="20">
        <f>SUM(G75,G76,G77)</f>
        <v>0</v>
      </c>
      <c r="H78" s="21"/>
      <c r="I78" s="21"/>
      <c r="J78" s="20">
        <f aca="true" t="shared" si="36" ref="J78:S78">SUM(J75,J76,J77)</f>
        <v>0</v>
      </c>
      <c r="K78" s="20">
        <f t="shared" si="36"/>
        <v>0</v>
      </c>
      <c r="L78" s="20">
        <f t="shared" si="36"/>
        <v>0</v>
      </c>
      <c r="M78" s="20">
        <f t="shared" si="36"/>
        <v>0</v>
      </c>
      <c r="N78" s="20">
        <f t="shared" si="36"/>
        <v>0</v>
      </c>
      <c r="O78" s="20">
        <f t="shared" si="36"/>
        <v>0</v>
      </c>
      <c r="P78" s="20">
        <f t="shared" si="36"/>
        <v>0</v>
      </c>
      <c r="Q78" s="20">
        <f t="shared" si="36"/>
        <v>0</v>
      </c>
      <c r="R78" s="20">
        <f t="shared" si="36"/>
        <v>0</v>
      </c>
      <c r="S78" s="20">
        <f t="shared" si="36"/>
        <v>0</v>
      </c>
      <c r="T78" s="22"/>
    </row>
    <row r="79" spans="1:20" ht="12.75" customHeight="1">
      <c r="A79" s="78"/>
      <c r="B79" s="75"/>
      <c r="C79" s="76"/>
      <c r="D79" s="31" t="s">
        <v>65</v>
      </c>
      <c r="E79" s="32"/>
      <c r="F79" s="14"/>
      <c r="G79" s="14"/>
      <c r="H79" s="24"/>
      <c r="I79" s="24"/>
      <c r="J79" s="16">
        <f>(E79*F79)</f>
        <v>0</v>
      </c>
      <c r="K79" s="16">
        <f>(F79*H79)</f>
        <v>0</v>
      </c>
      <c r="L79" s="17">
        <f>SUM(J79,K79)</f>
        <v>0</v>
      </c>
      <c r="M79" s="15">
        <f aca="true" t="shared" si="37" ref="M79:N81">SUM(J79-O79)</f>
        <v>0</v>
      </c>
      <c r="N79" s="15">
        <f t="shared" si="37"/>
        <v>0</v>
      </c>
      <c r="O79" s="16"/>
      <c r="P79" s="16"/>
      <c r="Q79" s="15"/>
      <c r="R79" s="15"/>
      <c r="S79" s="15"/>
      <c r="T79" s="18"/>
    </row>
    <row r="80" spans="1:20" ht="12.75" customHeight="1">
      <c r="A80" s="78"/>
      <c r="B80" s="75"/>
      <c r="C80" s="76"/>
      <c r="D80" s="31" t="s">
        <v>66</v>
      </c>
      <c r="E80" s="32"/>
      <c r="F80" s="14"/>
      <c r="G80" s="14"/>
      <c r="H80" s="24"/>
      <c r="I80" s="24"/>
      <c r="J80" s="16">
        <f>(E80*F80)</f>
        <v>0</v>
      </c>
      <c r="K80" s="16">
        <f>(F80*H80)</f>
        <v>0</v>
      </c>
      <c r="L80" s="17">
        <f>SUM(J80,K80)</f>
        <v>0</v>
      </c>
      <c r="M80" s="15">
        <f t="shared" si="37"/>
        <v>0</v>
      </c>
      <c r="N80" s="15">
        <f t="shared" si="37"/>
        <v>0</v>
      </c>
      <c r="O80" s="16"/>
      <c r="P80" s="16"/>
      <c r="Q80" s="15"/>
      <c r="R80" s="15"/>
      <c r="S80" s="15"/>
      <c r="T80" s="18"/>
    </row>
    <row r="81" spans="1:20" ht="12.75" customHeight="1">
      <c r="A81" s="78"/>
      <c r="B81" s="75"/>
      <c r="C81" s="76"/>
      <c r="D81" s="31" t="s">
        <v>67</v>
      </c>
      <c r="E81" s="32"/>
      <c r="F81" s="14"/>
      <c r="G81" s="14"/>
      <c r="H81" s="24"/>
      <c r="I81" s="24"/>
      <c r="J81" s="16">
        <f>(E81*F81)</f>
        <v>0</v>
      </c>
      <c r="K81" s="16">
        <f>(F81*H81)</f>
        <v>0</v>
      </c>
      <c r="L81" s="17">
        <f>SUM(J81,K81)</f>
        <v>0</v>
      </c>
      <c r="M81" s="15">
        <f t="shared" si="37"/>
        <v>0</v>
      </c>
      <c r="N81" s="15">
        <f t="shared" si="37"/>
        <v>0</v>
      </c>
      <c r="O81" s="16"/>
      <c r="P81" s="16"/>
      <c r="Q81" s="15"/>
      <c r="R81" s="15"/>
      <c r="S81" s="15"/>
      <c r="T81" s="18"/>
    </row>
    <row r="82" spans="1:20" ht="12.75" customHeight="1">
      <c r="A82" s="78"/>
      <c r="B82" s="75"/>
      <c r="C82" s="76"/>
      <c r="D82" s="19" t="s">
        <v>68</v>
      </c>
      <c r="E82" s="20">
        <f>SUM(E79,E80,E81)</f>
        <v>0</v>
      </c>
      <c r="F82" s="20">
        <f>SUM(F79,F80,F81)</f>
        <v>0</v>
      </c>
      <c r="G82" s="20">
        <f>SUM(G79,G80,G81)</f>
        <v>0</v>
      </c>
      <c r="H82" s="21"/>
      <c r="I82" s="21"/>
      <c r="J82" s="20">
        <f aca="true" t="shared" si="38" ref="J82:S82">SUM(J79,J80,J81)</f>
        <v>0</v>
      </c>
      <c r="K82" s="20">
        <f t="shared" si="38"/>
        <v>0</v>
      </c>
      <c r="L82" s="20">
        <f t="shared" si="38"/>
        <v>0</v>
      </c>
      <c r="M82" s="20">
        <f t="shared" si="38"/>
        <v>0</v>
      </c>
      <c r="N82" s="20">
        <f t="shared" si="38"/>
        <v>0</v>
      </c>
      <c r="O82" s="20">
        <f t="shared" si="38"/>
        <v>0</v>
      </c>
      <c r="P82" s="20">
        <f t="shared" si="38"/>
        <v>0</v>
      </c>
      <c r="Q82" s="20">
        <f t="shared" si="38"/>
        <v>0</v>
      </c>
      <c r="R82" s="20">
        <f t="shared" si="38"/>
        <v>0</v>
      </c>
      <c r="S82" s="20">
        <f t="shared" si="38"/>
        <v>0</v>
      </c>
      <c r="T82" s="22"/>
    </row>
    <row r="83" spans="1:20" ht="12.75" customHeight="1">
      <c r="A83" s="78"/>
      <c r="B83" s="75"/>
      <c r="C83" s="76"/>
      <c r="D83" s="31" t="s">
        <v>69</v>
      </c>
      <c r="E83" s="32"/>
      <c r="F83" s="14"/>
      <c r="G83" s="14"/>
      <c r="H83" s="24"/>
      <c r="I83" s="24"/>
      <c r="J83" s="16">
        <f>(E83*F83)</f>
        <v>0</v>
      </c>
      <c r="K83" s="16">
        <f>(F83*H83)</f>
        <v>0</v>
      </c>
      <c r="L83" s="17">
        <f>SUM(J83,K83)</f>
        <v>0</v>
      </c>
      <c r="M83" s="15">
        <f aca="true" t="shared" si="39" ref="M83:N85">SUM(J83-O83)</f>
        <v>0</v>
      </c>
      <c r="N83" s="15">
        <f t="shared" si="39"/>
        <v>0</v>
      </c>
      <c r="O83" s="16"/>
      <c r="P83" s="16"/>
      <c r="Q83" s="15"/>
      <c r="R83" s="15"/>
      <c r="S83" s="15"/>
      <c r="T83" s="18"/>
    </row>
    <row r="84" spans="1:20" ht="12.75" customHeight="1">
      <c r="A84" s="78"/>
      <c r="B84" s="75"/>
      <c r="C84" s="76"/>
      <c r="D84" s="31" t="s">
        <v>70</v>
      </c>
      <c r="E84" s="32"/>
      <c r="F84" s="14"/>
      <c r="G84" s="14"/>
      <c r="H84" s="24"/>
      <c r="I84" s="24"/>
      <c r="J84" s="16">
        <f>(E84*F84)</f>
        <v>0</v>
      </c>
      <c r="K84" s="16">
        <f>(F84*H84)</f>
        <v>0</v>
      </c>
      <c r="L84" s="17">
        <f>SUM(J84,K84)</f>
        <v>0</v>
      </c>
      <c r="M84" s="15">
        <f t="shared" si="39"/>
        <v>0</v>
      </c>
      <c r="N84" s="15">
        <f t="shared" si="39"/>
        <v>0</v>
      </c>
      <c r="O84" s="16"/>
      <c r="P84" s="16"/>
      <c r="Q84" s="15"/>
      <c r="R84" s="15"/>
      <c r="S84" s="15"/>
      <c r="T84" s="18"/>
    </row>
    <row r="85" spans="1:20" ht="12.75" customHeight="1">
      <c r="A85" s="78"/>
      <c r="B85" s="75"/>
      <c r="C85" s="76"/>
      <c r="D85" s="31" t="s">
        <v>71</v>
      </c>
      <c r="E85" s="33"/>
      <c r="F85" s="14"/>
      <c r="G85" s="14"/>
      <c r="H85" s="24"/>
      <c r="I85" s="24"/>
      <c r="J85" s="16">
        <f>(E85*F85)</f>
        <v>0</v>
      </c>
      <c r="K85" s="16">
        <f>(F85*H85)</f>
        <v>0</v>
      </c>
      <c r="L85" s="17">
        <f>SUM(J85,K85)</f>
        <v>0</v>
      </c>
      <c r="M85" s="15">
        <f t="shared" si="39"/>
        <v>0</v>
      </c>
      <c r="N85" s="15">
        <f t="shared" si="39"/>
        <v>0</v>
      </c>
      <c r="O85" s="16"/>
      <c r="P85" s="16"/>
      <c r="Q85" s="15"/>
      <c r="R85" s="15"/>
      <c r="S85" s="15"/>
      <c r="T85" s="18"/>
    </row>
    <row r="86" spans="1:20" ht="12.75" customHeight="1">
      <c r="A86" s="78"/>
      <c r="B86" s="75"/>
      <c r="C86" s="76"/>
      <c r="D86" s="19" t="s">
        <v>72</v>
      </c>
      <c r="E86" s="20">
        <f>SUM(E83,E84,E85)</f>
        <v>0</v>
      </c>
      <c r="F86" s="20">
        <f>SUM(F83,F84,F85)</f>
        <v>0</v>
      </c>
      <c r="G86" s="20">
        <f>SUM(G83,G84,G85)</f>
        <v>0</v>
      </c>
      <c r="H86" s="21"/>
      <c r="I86" s="21"/>
      <c r="J86" s="20">
        <f aca="true" t="shared" si="40" ref="J86:S86">SUM(J83,J84,J85)</f>
        <v>0</v>
      </c>
      <c r="K86" s="20">
        <f t="shared" si="40"/>
        <v>0</v>
      </c>
      <c r="L86" s="20">
        <f t="shared" si="40"/>
        <v>0</v>
      </c>
      <c r="M86" s="20">
        <f t="shared" si="40"/>
        <v>0</v>
      </c>
      <c r="N86" s="20">
        <f t="shared" si="40"/>
        <v>0</v>
      </c>
      <c r="O86" s="20">
        <f t="shared" si="40"/>
        <v>0</v>
      </c>
      <c r="P86" s="20">
        <f t="shared" si="40"/>
        <v>0</v>
      </c>
      <c r="Q86" s="20">
        <f t="shared" si="40"/>
        <v>0</v>
      </c>
      <c r="R86" s="20">
        <f t="shared" si="40"/>
        <v>0</v>
      </c>
      <c r="S86" s="20">
        <f t="shared" si="40"/>
        <v>0</v>
      </c>
      <c r="T86" s="22"/>
    </row>
    <row r="87" spans="1:20" ht="12.75" customHeight="1">
      <c r="A87" s="78"/>
      <c r="B87" s="75"/>
      <c r="C87" s="76"/>
      <c r="D87" s="31" t="s">
        <v>73</v>
      </c>
      <c r="E87" s="32">
        <v>149.58</v>
      </c>
      <c r="F87" s="14"/>
      <c r="G87" s="14"/>
      <c r="H87" s="24"/>
      <c r="I87" s="24"/>
      <c r="J87" s="16">
        <f>(E87*F87)</f>
        <v>0</v>
      </c>
      <c r="K87" s="16">
        <f>(F87*H87)</f>
        <v>0</v>
      </c>
      <c r="L87" s="17">
        <f>SUM(J87,K87)</f>
        <v>0</v>
      </c>
      <c r="M87" s="15">
        <f aca="true" t="shared" si="41" ref="M87:N89">SUM(J87-O87)</f>
        <v>0</v>
      </c>
      <c r="N87" s="15">
        <f t="shared" si="41"/>
        <v>0</v>
      </c>
      <c r="O87" s="16"/>
      <c r="P87" s="16"/>
      <c r="Q87" s="15"/>
      <c r="R87" s="15"/>
      <c r="S87" s="15"/>
      <c r="T87" s="18"/>
    </row>
    <row r="88" spans="1:20" ht="12.75" customHeight="1">
      <c r="A88" s="78"/>
      <c r="B88" s="75"/>
      <c r="C88" s="76"/>
      <c r="D88" s="31" t="s">
        <v>74</v>
      </c>
      <c r="E88" s="32">
        <v>214.34</v>
      </c>
      <c r="F88" s="14"/>
      <c r="G88" s="14"/>
      <c r="H88" s="24"/>
      <c r="I88" s="24"/>
      <c r="J88" s="16">
        <f>(E88*F88)</f>
        <v>0</v>
      </c>
      <c r="K88" s="16">
        <f>(F88*H88)</f>
        <v>0</v>
      </c>
      <c r="L88" s="17">
        <f>SUM(J88,K88)</f>
        <v>0</v>
      </c>
      <c r="M88" s="15">
        <f t="shared" si="41"/>
        <v>0</v>
      </c>
      <c r="N88" s="15">
        <f t="shared" si="41"/>
        <v>0</v>
      </c>
      <c r="O88" s="16"/>
      <c r="P88" s="16"/>
      <c r="Q88" s="15"/>
      <c r="R88" s="15"/>
      <c r="S88" s="15"/>
      <c r="T88" s="18"/>
    </row>
    <row r="89" spans="1:20" ht="12.75" customHeight="1">
      <c r="A89" s="78"/>
      <c r="B89" s="75"/>
      <c r="C89" s="76"/>
      <c r="D89" s="31" t="s">
        <v>75</v>
      </c>
      <c r="E89" s="33">
        <v>158.16</v>
      </c>
      <c r="F89" s="14"/>
      <c r="G89" s="14"/>
      <c r="H89" s="24"/>
      <c r="I89" s="24"/>
      <c r="J89" s="16">
        <f>(E89*F89)</f>
        <v>0</v>
      </c>
      <c r="K89" s="16">
        <f>(F89*H89)</f>
        <v>0</v>
      </c>
      <c r="L89" s="17">
        <f>SUM(J89,K89)</f>
        <v>0</v>
      </c>
      <c r="M89" s="15">
        <f t="shared" si="41"/>
        <v>0</v>
      </c>
      <c r="N89" s="15">
        <f t="shared" si="41"/>
        <v>0</v>
      </c>
      <c r="O89" s="16"/>
      <c r="P89" s="16"/>
      <c r="Q89" s="15"/>
      <c r="R89" s="15"/>
      <c r="S89" s="15"/>
      <c r="T89" s="18"/>
    </row>
    <row r="90" spans="1:20" ht="24">
      <c r="A90" s="39"/>
      <c r="B90" s="39"/>
      <c r="C90" s="39"/>
      <c r="D90" s="19" t="s">
        <v>76</v>
      </c>
      <c r="E90" s="20">
        <f>SUM(E87,E88,E89)</f>
        <v>522.08</v>
      </c>
      <c r="F90" s="20">
        <f>SUM(F87,F88,F89)</f>
        <v>0</v>
      </c>
      <c r="G90" s="20">
        <f>SUM(G87,G88,G89)</f>
        <v>0</v>
      </c>
      <c r="H90" s="21"/>
      <c r="I90" s="21"/>
      <c r="J90" s="20">
        <f aca="true" t="shared" si="42" ref="J90:S90">SUM(J87,J88,J89)</f>
        <v>0</v>
      </c>
      <c r="K90" s="20">
        <f t="shared" si="42"/>
        <v>0</v>
      </c>
      <c r="L90" s="20">
        <f t="shared" si="42"/>
        <v>0</v>
      </c>
      <c r="M90" s="20">
        <f t="shared" si="42"/>
        <v>0</v>
      </c>
      <c r="N90" s="20">
        <f t="shared" si="42"/>
        <v>0</v>
      </c>
      <c r="O90" s="20">
        <f t="shared" si="42"/>
        <v>0</v>
      </c>
      <c r="P90" s="20">
        <f t="shared" si="42"/>
        <v>0</v>
      </c>
      <c r="Q90" s="20">
        <f t="shared" si="42"/>
        <v>0</v>
      </c>
      <c r="R90" s="20">
        <f t="shared" si="42"/>
        <v>0</v>
      </c>
      <c r="S90" s="20">
        <f t="shared" si="42"/>
        <v>0</v>
      </c>
      <c r="T90" s="22"/>
    </row>
    <row r="91" spans="1:20" s="37" customFormat="1" ht="24">
      <c r="A91" s="29"/>
      <c r="B91" s="29"/>
      <c r="C91" s="35"/>
      <c r="D91" s="36" t="s">
        <v>85</v>
      </c>
      <c r="E91" s="27">
        <f>SUM(E78+E82+E86+E90)</f>
        <v>522.08</v>
      </c>
      <c r="F91" s="27">
        <f>SUM(F78+F82+F86+F90)</f>
        <v>0</v>
      </c>
      <c r="G91" s="27">
        <f>SUM(G78+G82+G86+G90)</f>
        <v>0</v>
      </c>
      <c r="H91" s="29"/>
      <c r="I91" s="29"/>
      <c r="J91" s="27">
        <f aca="true" t="shared" si="43" ref="J91:S91">SUM(J78+J82+J86+J90)</f>
        <v>0</v>
      </c>
      <c r="K91" s="27">
        <f t="shared" si="43"/>
        <v>0</v>
      </c>
      <c r="L91" s="27">
        <f t="shared" si="43"/>
        <v>0</v>
      </c>
      <c r="M91" s="27">
        <f t="shared" si="43"/>
        <v>0</v>
      </c>
      <c r="N91" s="27">
        <f t="shared" si="43"/>
        <v>0</v>
      </c>
      <c r="O91" s="27">
        <f t="shared" si="43"/>
        <v>0</v>
      </c>
      <c r="P91" s="27">
        <f t="shared" si="43"/>
        <v>0</v>
      </c>
      <c r="Q91" s="27">
        <f t="shared" si="43"/>
        <v>0</v>
      </c>
      <c r="R91" s="27">
        <f t="shared" si="43"/>
        <v>0</v>
      </c>
      <c r="S91" s="27">
        <f t="shared" si="43"/>
        <v>0</v>
      </c>
      <c r="T91" s="30"/>
    </row>
    <row r="92" spans="1:20" ht="12.75" customHeight="1">
      <c r="A92" s="78">
        <v>5</v>
      </c>
      <c r="B92" s="75" t="s">
        <v>59</v>
      </c>
      <c r="C92" s="76" t="s">
        <v>81</v>
      </c>
      <c r="D92" s="31" t="s">
        <v>61</v>
      </c>
      <c r="E92" s="32"/>
      <c r="F92" s="14"/>
      <c r="G92" s="14"/>
      <c r="H92" s="24"/>
      <c r="I92" s="24"/>
      <c r="J92" s="16">
        <f>(E92*F92)</f>
        <v>0</v>
      </c>
      <c r="K92" s="16">
        <f>(F92*H92)</f>
        <v>0</v>
      </c>
      <c r="L92" s="17">
        <f>SUM(J92,K92)</f>
        <v>0</v>
      </c>
      <c r="M92" s="15">
        <f aca="true" t="shared" si="44" ref="M92:N94">SUM(J92-O92)</f>
        <v>0</v>
      </c>
      <c r="N92" s="15">
        <f t="shared" si="44"/>
        <v>0</v>
      </c>
      <c r="O92" s="16"/>
      <c r="P92" s="16"/>
      <c r="Q92" s="15"/>
      <c r="R92" s="15"/>
      <c r="S92" s="15"/>
      <c r="T92" s="18"/>
    </row>
    <row r="93" spans="1:20" ht="12.75" customHeight="1">
      <c r="A93" s="78"/>
      <c r="B93" s="75"/>
      <c r="C93" s="76"/>
      <c r="D93" s="31" t="s">
        <v>62</v>
      </c>
      <c r="E93" s="33"/>
      <c r="F93" s="14"/>
      <c r="G93" s="14"/>
      <c r="H93" s="24"/>
      <c r="I93" s="24"/>
      <c r="J93" s="16">
        <f>(E93*F93)</f>
        <v>0</v>
      </c>
      <c r="K93" s="16">
        <f>(F93*H93)</f>
        <v>0</v>
      </c>
      <c r="L93" s="17">
        <f>SUM(J93,K93)</f>
        <v>0</v>
      </c>
      <c r="M93" s="15">
        <f t="shared" si="44"/>
        <v>0</v>
      </c>
      <c r="N93" s="15">
        <f t="shared" si="44"/>
        <v>0</v>
      </c>
      <c r="O93" s="16"/>
      <c r="P93" s="16"/>
      <c r="Q93" s="15"/>
      <c r="R93" s="15"/>
      <c r="S93" s="15"/>
      <c r="T93" s="18"/>
    </row>
    <row r="94" spans="1:20" ht="12.75" customHeight="1">
      <c r="A94" s="78"/>
      <c r="B94" s="75"/>
      <c r="C94" s="76"/>
      <c r="D94" s="31" t="s">
        <v>63</v>
      </c>
      <c r="E94" s="33"/>
      <c r="F94" s="14"/>
      <c r="G94" s="14"/>
      <c r="H94" s="24"/>
      <c r="I94" s="24"/>
      <c r="J94" s="16">
        <f>(E94*F94)</f>
        <v>0</v>
      </c>
      <c r="K94" s="16">
        <f>(F94*H94)</f>
        <v>0</v>
      </c>
      <c r="L94" s="17">
        <f>SUM(J94,K94)</f>
        <v>0</v>
      </c>
      <c r="M94" s="15">
        <f t="shared" si="44"/>
        <v>0</v>
      </c>
      <c r="N94" s="15">
        <f t="shared" si="44"/>
        <v>0</v>
      </c>
      <c r="O94" s="16"/>
      <c r="P94" s="16"/>
      <c r="Q94" s="15"/>
      <c r="R94" s="15"/>
      <c r="S94" s="15"/>
      <c r="T94" s="18"/>
    </row>
    <row r="95" spans="1:20" ht="12.75" customHeight="1">
      <c r="A95" s="78"/>
      <c r="B95" s="75"/>
      <c r="C95" s="76"/>
      <c r="D95" s="19" t="s">
        <v>64</v>
      </c>
      <c r="E95" s="20">
        <f>SUM(E92,E93,E94)</f>
        <v>0</v>
      </c>
      <c r="F95" s="20">
        <f>SUM(F92,F93,F94)</f>
        <v>0</v>
      </c>
      <c r="G95" s="20">
        <f>SUM(G92,G93,G94)</f>
        <v>0</v>
      </c>
      <c r="H95" s="21"/>
      <c r="I95" s="21"/>
      <c r="J95" s="20">
        <f aca="true" t="shared" si="45" ref="J95:S95">SUM(J92,J93,J94)</f>
        <v>0</v>
      </c>
      <c r="K95" s="20">
        <f t="shared" si="45"/>
        <v>0</v>
      </c>
      <c r="L95" s="20">
        <f t="shared" si="45"/>
        <v>0</v>
      </c>
      <c r="M95" s="20">
        <f t="shared" si="45"/>
        <v>0</v>
      </c>
      <c r="N95" s="20">
        <f t="shared" si="45"/>
        <v>0</v>
      </c>
      <c r="O95" s="20">
        <f t="shared" si="45"/>
        <v>0</v>
      </c>
      <c r="P95" s="20">
        <f t="shared" si="45"/>
        <v>0</v>
      </c>
      <c r="Q95" s="20">
        <f t="shared" si="45"/>
        <v>0</v>
      </c>
      <c r="R95" s="20">
        <f t="shared" si="45"/>
        <v>0</v>
      </c>
      <c r="S95" s="20">
        <f t="shared" si="45"/>
        <v>0</v>
      </c>
      <c r="T95" s="22"/>
    </row>
    <row r="96" spans="1:20" ht="12.75" customHeight="1">
      <c r="A96" s="78"/>
      <c r="B96" s="75"/>
      <c r="C96" s="76"/>
      <c r="D96" s="31" t="s">
        <v>65</v>
      </c>
      <c r="E96" s="32"/>
      <c r="F96" s="14"/>
      <c r="G96" s="14"/>
      <c r="H96" s="24"/>
      <c r="I96" s="24"/>
      <c r="J96" s="16">
        <f>(E96*F96)</f>
        <v>0</v>
      </c>
      <c r="K96" s="16">
        <f>(F96*H96)</f>
        <v>0</v>
      </c>
      <c r="L96" s="17">
        <f>SUM(J96,K96)</f>
        <v>0</v>
      </c>
      <c r="M96" s="15">
        <f aca="true" t="shared" si="46" ref="M96:N98">SUM(J96-O96)</f>
        <v>0</v>
      </c>
      <c r="N96" s="15">
        <f t="shared" si="46"/>
        <v>0</v>
      </c>
      <c r="O96" s="16"/>
      <c r="P96" s="16"/>
      <c r="Q96" s="15"/>
      <c r="R96" s="15"/>
      <c r="S96" s="15"/>
      <c r="T96" s="18"/>
    </row>
    <row r="97" spans="1:20" ht="12.75" customHeight="1">
      <c r="A97" s="78"/>
      <c r="B97" s="75"/>
      <c r="C97" s="76"/>
      <c r="D97" s="31" t="s">
        <v>66</v>
      </c>
      <c r="E97" s="32"/>
      <c r="F97" s="14"/>
      <c r="G97" s="14"/>
      <c r="H97" s="24"/>
      <c r="I97" s="24"/>
      <c r="J97" s="16">
        <f>(E97*F97)</f>
        <v>0</v>
      </c>
      <c r="K97" s="16">
        <f>(F97*H97)</f>
        <v>0</v>
      </c>
      <c r="L97" s="17">
        <f>SUM(J97,K97)</f>
        <v>0</v>
      </c>
      <c r="M97" s="15">
        <f t="shared" si="46"/>
        <v>0</v>
      </c>
      <c r="N97" s="15">
        <f t="shared" si="46"/>
        <v>0</v>
      </c>
      <c r="O97" s="16"/>
      <c r="P97" s="16"/>
      <c r="Q97" s="15"/>
      <c r="R97" s="15"/>
      <c r="S97" s="15"/>
      <c r="T97" s="18"/>
    </row>
    <row r="98" spans="1:20" ht="12.75" customHeight="1">
      <c r="A98" s="78"/>
      <c r="B98" s="75"/>
      <c r="C98" s="76"/>
      <c r="D98" s="31" t="s">
        <v>67</v>
      </c>
      <c r="E98" s="32"/>
      <c r="F98" s="14"/>
      <c r="G98" s="14"/>
      <c r="H98" s="24"/>
      <c r="I98" s="24"/>
      <c r="J98" s="16">
        <f>(E98*F98)</f>
        <v>0</v>
      </c>
      <c r="K98" s="16">
        <f>(F98*H98)</f>
        <v>0</v>
      </c>
      <c r="L98" s="17">
        <f>SUM(J98,K98)</f>
        <v>0</v>
      </c>
      <c r="M98" s="15">
        <f t="shared" si="46"/>
        <v>0</v>
      </c>
      <c r="N98" s="15">
        <f t="shared" si="46"/>
        <v>0</v>
      </c>
      <c r="O98" s="16"/>
      <c r="P98" s="16"/>
      <c r="Q98" s="15"/>
      <c r="R98" s="15"/>
      <c r="S98" s="15"/>
      <c r="T98" s="18"/>
    </row>
    <row r="99" spans="1:20" ht="12.75" customHeight="1">
      <c r="A99" s="78"/>
      <c r="B99" s="75"/>
      <c r="C99" s="76"/>
      <c r="D99" s="19" t="s">
        <v>68</v>
      </c>
      <c r="E99" s="20">
        <f>SUM(E96,E97,E98)</f>
        <v>0</v>
      </c>
      <c r="F99" s="20">
        <f>SUM(F96,F97,F98)</f>
        <v>0</v>
      </c>
      <c r="G99" s="20">
        <f>SUM(G96,G97,G98)</f>
        <v>0</v>
      </c>
      <c r="H99" s="21"/>
      <c r="I99" s="21"/>
      <c r="J99" s="20">
        <f aca="true" t="shared" si="47" ref="J99:S99">SUM(J96,J97,J98)</f>
        <v>0</v>
      </c>
      <c r="K99" s="20">
        <f t="shared" si="47"/>
        <v>0</v>
      </c>
      <c r="L99" s="20">
        <f t="shared" si="47"/>
        <v>0</v>
      </c>
      <c r="M99" s="20">
        <f t="shared" si="47"/>
        <v>0</v>
      </c>
      <c r="N99" s="20">
        <f t="shared" si="47"/>
        <v>0</v>
      </c>
      <c r="O99" s="20">
        <f t="shared" si="47"/>
        <v>0</v>
      </c>
      <c r="P99" s="20">
        <f t="shared" si="47"/>
        <v>0</v>
      </c>
      <c r="Q99" s="20">
        <f t="shared" si="47"/>
        <v>0</v>
      </c>
      <c r="R99" s="20">
        <f t="shared" si="47"/>
        <v>0</v>
      </c>
      <c r="S99" s="20">
        <f t="shared" si="47"/>
        <v>0</v>
      </c>
      <c r="T99" s="22"/>
    </row>
    <row r="100" spans="1:20" ht="12.75" customHeight="1">
      <c r="A100" s="78"/>
      <c r="B100" s="75"/>
      <c r="C100" s="76"/>
      <c r="D100" s="31" t="s">
        <v>69</v>
      </c>
      <c r="E100" s="32"/>
      <c r="F100" s="14"/>
      <c r="G100" s="14"/>
      <c r="H100" s="24"/>
      <c r="I100" s="24"/>
      <c r="J100" s="16">
        <f>(E100*F100)</f>
        <v>0</v>
      </c>
      <c r="K100" s="16">
        <f>(F100*H100)</f>
        <v>0</v>
      </c>
      <c r="L100" s="17">
        <f>SUM(J100,K100)</f>
        <v>0</v>
      </c>
      <c r="M100" s="15">
        <f aca="true" t="shared" si="48" ref="M100:N102">SUM(J100-O100)</f>
        <v>0</v>
      </c>
      <c r="N100" s="15">
        <f t="shared" si="48"/>
        <v>0</v>
      </c>
      <c r="O100" s="16"/>
      <c r="P100" s="16"/>
      <c r="Q100" s="15"/>
      <c r="R100" s="15"/>
      <c r="S100" s="15"/>
      <c r="T100" s="18"/>
    </row>
    <row r="101" spans="1:20" ht="12.75" customHeight="1">
      <c r="A101" s="78"/>
      <c r="B101" s="75"/>
      <c r="C101" s="76"/>
      <c r="D101" s="31" t="s">
        <v>70</v>
      </c>
      <c r="E101" s="32"/>
      <c r="F101" s="14"/>
      <c r="G101" s="14"/>
      <c r="H101" s="24"/>
      <c r="I101" s="24"/>
      <c r="J101" s="16">
        <f>(E101*F101)</f>
        <v>0</v>
      </c>
      <c r="K101" s="16">
        <f>(F101*H101)</f>
        <v>0</v>
      </c>
      <c r="L101" s="17">
        <f>SUM(J101,K101)</f>
        <v>0</v>
      </c>
      <c r="M101" s="15">
        <f t="shared" si="48"/>
        <v>0</v>
      </c>
      <c r="N101" s="15">
        <f t="shared" si="48"/>
        <v>0</v>
      </c>
      <c r="O101" s="16"/>
      <c r="P101" s="16"/>
      <c r="Q101" s="15"/>
      <c r="R101" s="15"/>
      <c r="S101" s="15"/>
      <c r="T101" s="18"/>
    </row>
    <row r="102" spans="1:20" ht="12.75" customHeight="1">
      <c r="A102" s="78"/>
      <c r="B102" s="75"/>
      <c r="C102" s="76"/>
      <c r="D102" s="31" t="s">
        <v>71</v>
      </c>
      <c r="E102" s="33"/>
      <c r="F102" s="14"/>
      <c r="G102" s="14"/>
      <c r="H102" s="24"/>
      <c r="I102" s="24"/>
      <c r="J102" s="16">
        <f>(E102*F102)</f>
        <v>0</v>
      </c>
      <c r="K102" s="16">
        <f>(F102*H102)</f>
        <v>0</v>
      </c>
      <c r="L102" s="17">
        <f>SUM(J102,K102)</f>
        <v>0</v>
      </c>
      <c r="M102" s="15">
        <f t="shared" si="48"/>
        <v>0</v>
      </c>
      <c r="N102" s="15">
        <f t="shared" si="48"/>
        <v>0</v>
      </c>
      <c r="O102" s="16"/>
      <c r="P102" s="16"/>
      <c r="Q102" s="15"/>
      <c r="R102" s="15"/>
      <c r="S102" s="15"/>
      <c r="T102" s="18"/>
    </row>
    <row r="103" spans="1:20" ht="12.75" customHeight="1">
      <c r="A103" s="78"/>
      <c r="B103" s="75"/>
      <c r="C103" s="76"/>
      <c r="D103" s="19" t="s">
        <v>72</v>
      </c>
      <c r="E103" s="20">
        <f>SUM(E100,E101,E102)</f>
        <v>0</v>
      </c>
      <c r="F103" s="20">
        <f>SUM(F100,F101,F102)</f>
        <v>0</v>
      </c>
      <c r="G103" s="20">
        <f>SUM(G100,G101,G102)</f>
        <v>0</v>
      </c>
      <c r="H103" s="21"/>
      <c r="I103" s="21"/>
      <c r="J103" s="20">
        <f aca="true" t="shared" si="49" ref="J103:S103">SUM(J100,J101,J102)</f>
        <v>0</v>
      </c>
      <c r="K103" s="20">
        <f t="shared" si="49"/>
        <v>0</v>
      </c>
      <c r="L103" s="20">
        <f t="shared" si="49"/>
        <v>0</v>
      </c>
      <c r="M103" s="20">
        <f t="shared" si="49"/>
        <v>0</v>
      </c>
      <c r="N103" s="20">
        <f t="shared" si="49"/>
        <v>0</v>
      </c>
      <c r="O103" s="20">
        <f t="shared" si="49"/>
        <v>0</v>
      </c>
      <c r="P103" s="20">
        <f t="shared" si="49"/>
        <v>0</v>
      </c>
      <c r="Q103" s="20">
        <f t="shared" si="49"/>
        <v>0</v>
      </c>
      <c r="R103" s="20">
        <f t="shared" si="49"/>
        <v>0</v>
      </c>
      <c r="S103" s="20">
        <f t="shared" si="49"/>
        <v>0</v>
      </c>
      <c r="T103" s="22"/>
    </row>
    <row r="104" spans="1:20" ht="12.75" customHeight="1">
      <c r="A104" s="78"/>
      <c r="B104" s="75"/>
      <c r="C104" s="76"/>
      <c r="D104" s="31" t="s">
        <v>73</v>
      </c>
      <c r="E104" s="32">
        <v>39.62</v>
      </c>
      <c r="F104" s="14"/>
      <c r="G104" s="14"/>
      <c r="H104" s="24"/>
      <c r="I104" s="24"/>
      <c r="J104" s="16">
        <f>(E104*F104)</f>
        <v>0</v>
      </c>
      <c r="K104" s="16">
        <f>(F104*H104)</f>
        <v>0</v>
      </c>
      <c r="L104" s="17">
        <f>SUM(J104,K104)</f>
        <v>0</v>
      </c>
      <c r="M104" s="15">
        <f aca="true" t="shared" si="50" ref="M104:N106">SUM(J104-O104)</f>
        <v>0</v>
      </c>
      <c r="N104" s="15">
        <f t="shared" si="50"/>
        <v>0</v>
      </c>
      <c r="O104" s="16"/>
      <c r="P104" s="16"/>
      <c r="Q104" s="15"/>
      <c r="R104" s="15"/>
      <c r="S104" s="15"/>
      <c r="T104" s="18"/>
    </row>
    <row r="105" spans="1:20" ht="12.75" customHeight="1">
      <c r="A105" s="78"/>
      <c r="B105" s="75"/>
      <c r="C105" s="76"/>
      <c r="D105" s="31" t="s">
        <v>74</v>
      </c>
      <c r="E105" s="32">
        <v>51.28</v>
      </c>
      <c r="F105" s="14"/>
      <c r="G105" s="14"/>
      <c r="H105" s="24"/>
      <c r="I105" s="24"/>
      <c r="J105" s="16">
        <f>(E105*F105)</f>
        <v>0</v>
      </c>
      <c r="K105" s="16">
        <f>(F105*H105)</f>
        <v>0</v>
      </c>
      <c r="L105" s="17">
        <f>SUM(J105,K105)</f>
        <v>0</v>
      </c>
      <c r="M105" s="15">
        <f t="shared" si="50"/>
        <v>0</v>
      </c>
      <c r="N105" s="15">
        <f t="shared" si="50"/>
        <v>0</v>
      </c>
      <c r="O105" s="16"/>
      <c r="P105" s="16"/>
      <c r="Q105" s="15"/>
      <c r="R105" s="15"/>
      <c r="S105" s="15"/>
      <c r="T105" s="18"/>
    </row>
    <row r="106" spans="1:20" ht="12.75" customHeight="1">
      <c r="A106" s="78"/>
      <c r="B106" s="75"/>
      <c r="C106" s="76"/>
      <c r="D106" s="31" t="s">
        <v>75</v>
      </c>
      <c r="E106" s="33">
        <v>40.54</v>
      </c>
      <c r="F106" s="14"/>
      <c r="G106" s="14"/>
      <c r="H106" s="24"/>
      <c r="I106" s="24"/>
      <c r="J106" s="16">
        <f>(E106*F106)</f>
        <v>0</v>
      </c>
      <c r="K106" s="16">
        <f>(F106*H106)</f>
        <v>0</v>
      </c>
      <c r="L106" s="17">
        <f>SUM(J106,K106)</f>
        <v>0</v>
      </c>
      <c r="M106" s="15">
        <f t="shared" si="50"/>
        <v>0</v>
      </c>
      <c r="N106" s="15">
        <f t="shared" si="50"/>
        <v>0</v>
      </c>
      <c r="O106" s="16"/>
      <c r="P106" s="16"/>
      <c r="Q106" s="15"/>
      <c r="R106" s="15"/>
      <c r="S106" s="15"/>
      <c r="T106" s="18"/>
    </row>
    <row r="107" spans="1:20" ht="24">
      <c r="A107" s="39"/>
      <c r="B107" s="21"/>
      <c r="C107" s="21"/>
      <c r="D107" s="19" t="s">
        <v>76</v>
      </c>
      <c r="E107" s="20">
        <f>SUM(E104,E105,E106)</f>
        <v>131.44</v>
      </c>
      <c r="F107" s="20">
        <f>SUM(F104,F105,F106)</f>
        <v>0</v>
      </c>
      <c r="G107" s="20">
        <f>SUM(G104,G105,G106)</f>
        <v>0</v>
      </c>
      <c r="H107" s="21"/>
      <c r="I107" s="21"/>
      <c r="J107" s="20">
        <f aca="true" t="shared" si="51" ref="J107:S107">SUM(J104,J105,J106)</f>
        <v>0</v>
      </c>
      <c r="K107" s="20">
        <f t="shared" si="51"/>
        <v>0</v>
      </c>
      <c r="L107" s="20">
        <f t="shared" si="51"/>
        <v>0</v>
      </c>
      <c r="M107" s="20">
        <f t="shared" si="51"/>
        <v>0</v>
      </c>
      <c r="N107" s="20">
        <f t="shared" si="51"/>
        <v>0</v>
      </c>
      <c r="O107" s="20">
        <f t="shared" si="51"/>
        <v>0</v>
      </c>
      <c r="P107" s="20">
        <f t="shared" si="51"/>
        <v>0</v>
      </c>
      <c r="Q107" s="20">
        <f t="shared" si="51"/>
        <v>0</v>
      </c>
      <c r="R107" s="20">
        <f t="shared" si="51"/>
        <v>0</v>
      </c>
      <c r="S107" s="20">
        <f t="shared" si="51"/>
        <v>0</v>
      </c>
      <c r="T107" s="22"/>
    </row>
    <row r="108" spans="1:20" s="37" customFormat="1" ht="24">
      <c r="A108" s="29"/>
      <c r="B108" s="29"/>
      <c r="C108" s="35"/>
      <c r="D108" s="36" t="s">
        <v>85</v>
      </c>
      <c r="E108" s="27">
        <f>SUM(E95+E99+E103+E107)</f>
        <v>131.44</v>
      </c>
      <c r="F108" s="27">
        <f>SUM(F95+F99+F103+F107)</f>
        <v>0</v>
      </c>
      <c r="G108" s="27">
        <f>SUM(G95+G99+G103+G107)</f>
        <v>0</v>
      </c>
      <c r="H108" s="29"/>
      <c r="I108" s="29"/>
      <c r="J108" s="27">
        <f aca="true" t="shared" si="52" ref="J108:S108">SUM(J95+J99+J103+J107)</f>
        <v>0</v>
      </c>
      <c r="K108" s="27">
        <f t="shared" si="52"/>
        <v>0</v>
      </c>
      <c r="L108" s="27">
        <f t="shared" si="52"/>
        <v>0</v>
      </c>
      <c r="M108" s="27">
        <f t="shared" si="52"/>
        <v>0</v>
      </c>
      <c r="N108" s="27">
        <f t="shared" si="52"/>
        <v>0</v>
      </c>
      <c r="O108" s="27">
        <f t="shared" si="52"/>
        <v>0</v>
      </c>
      <c r="P108" s="27">
        <f t="shared" si="52"/>
        <v>0</v>
      </c>
      <c r="Q108" s="27">
        <f t="shared" si="52"/>
        <v>0</v>
      </c>
      <c r="R108" s="27">
        <f t="shared" si="52"/>
        <v>0</v>
      </c>
      <c r="S108" s="27">
        <f t="shared" si="52"/>
        <v>0</v>
      </c>
      <c r="T108" s="30"/>
    </row>
  </sheetData>
  <sheetProtection sheet="1" objects="1" scenarios="1"/>
  <mergeCells count="34">
    <mergeCell ref="A92:A106"/>
    <mergeCell ref="B92:B106"/>
    <mergeCell ref="C92:C106"/>
    <mergeCell ref="A58:A72"/>
    <mergeCell ref="B58:B72"/>
    <mergeCell ref="C58:C72"/>
    <mergeCell ref="A75:A89"/>
    <mergeCell ref="B75:B89"/>
    <mergeCell ref="C75:C89"/>
    <mergeCell ref="T2:T5"/>
    <mergeCell ref="A7:A35"/>
    <mergeCell ref="B7:B38"/>
    <mergeCell ref="C7:C38"/>
    <mergeCell ref="A41:A55"/>
    <mergeCell ref="B41:B55"/>
    <mergeCell ref="C41:C55"/>
    <mergeCell ref="N2:N5"/>
    <mergeCell ref="O2:O5"/>
    <mergeCell ref="P2:P5"/>
    <mergeCell ref="Q2:Q5"/>
    <mergeCell ref="R2:R5"/>
    <mergeCell ref="S2:S5"/>
    <mergeCell ref="G2:G5"/>
    <mergeCell ref="H2:I4"/>
    <mergeCell ref="J2:J5"/>
    <mergeCell ref="K2:K5"/>
    <mergeCell ref="L2:L5"/>
    <mergeCell ref="M2:M5"/>
    <mergeCell ref="C1:D1"/>
    <mergeCell ref="A2:A5"/>
    <mergeCell ref="B2:B5"/>
    <mergeCell ref="C2:C5"/>
    <mergeCell ref="D2:E4"/>
    <mergeCell ref="F2:F5"/>
  </mergeCells>
  <printOptions/>
  <pageMargins left="0.7" right="0.5902777777777778" top="0.75" bottom="0.75" header="0.5118055555555555" footer="0.5118055555555555"/>
  <pageSetup horizontalDpi="300" verticalDpi="300" orientation="landscape" paperSize="9" scale="43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15"/>
  <sheetViews>
    <sheetView view="pageBreakPreview" zoomScaleNormal="75" zoomScaleSheetLayoutView="100" zoomScalePageLayoutView="0" workbookViewId="0" topLeftCell="A65">
      <selection activeCell="R40" sqref="R40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8" width="10.00390625" style="0" customWidth="1"/>
    <col min="9" max="9" width="11.8515625" style="0" customWidth="1"/>
    <col min="10" max="14" width="12.8515625" style="0" customWidth="1"/>
    <col min="15" max="15" width="14.421875" style="1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6" customFormat="1" ht="15.75" customHeight="1">
      <c r="A1" s="2"/>
      <c r="B1" s="3" t="s">
        <v>0</v>
      </c>
      <c r="C1" s="71">
        <v>2014</v>
      </c>
      <c r="D1" s="71"/>
      <c r="E1" s="4"/>
      <c r="F1" s="5"/>
      <c r="G1" s="5"/>
      <c r="H1" s="4"/>
      <c r="I1" s="4"/>
      <c r="J1" s="5"/>
      <c r="K1" s="5"/>
      <c r="L1" s="5"/>
      <c r="M1" s="4"/>
      <c r="N1" s="4"/>
      <c r="O1" s="5"/>
      <c r="P1" s="4"/>
      <c r="Q1" s="4"/>
      <c r="R1" s="4"/>
      <c r="S1" s="4"/>
      <c r="T1" s="4"/>
    </row>
    <row r="2" spans="1:20" s="6" customFormat="1" ht="13.5" customHeight="1">
      <c r="A2" s="72" t="s">
        <v>1</v>
      </c>
      <c r="B2" s="72" t="s">
        <v>2</v>
      </c>
      <c r="C2" s="73" t="s">
        <v>3</v>
      </c>
      <c r="D2" s="73" t="s">
        <v>4</v>
      </c>
      <c r="E2" s="73"/>
      <c r="F2" s="72" t="s">
        <v>5</v>
      </c>
      <c r="G2" s="72" t="s">
        <v>6</v>
      </c>
      <c r="H2" s="72" t="s">
        <v>7</v>
      </c>
      <c r="I2" s="72"/>
      <c r="J2" s="72" t="s">
        <v>8</v>
      </c>
      <c r="K2" s="72" t="s">
        <v>9</v>
      </c>
      <c r="L2" s="72" t="s">
        <v>10</v>
      </c>
      <c r="M2" s="72" t="s">
        <v>11</v>
      </c>
      <c r="N2" s="72" t="s">
        <v>12</v>
      </c>
      <c r="O2" s="72" t="s">
        <v>13</v>
      </c>
      <c r="P2" s="72" t="s">
        <v>14</v>
      </c>
      <c r="Q2" s="72" t="s">
        <v>15</v>
      </c>
      <c r="R2" s="72" t="s">
        <v>16</v>
      </c>
      <c r="S2" s="72" t="s">
        <v>17</v>
      </c>
      <c r="T2" s="72" t="s">
        <v>18</v>
      </c>
    </row>
    <row r="3" spans="1:20" s="6" customFormat="1" ht="12.75" customHeight="1">
      <c r="A3" s="72"/>
      <c r="B3" s="72"/>
      <c r="C3" s="73"/>
      <c r="D3" s="73"/>
      <c r="E3" s="73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s="6" customFormat="1" ht="12.75">
      <c r="A4" s="72"/>
      <c r="B4" s="72"/>
      <c r="C4" s="73"/>
      <c r="D4" s="73"/>
      <c r="E4" s="73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s="6" customFormat="1" ht="126" customHeight="1">
      <c r="A5" s="72"/>
      <c r="B5" s="72"/>
      <c r="C5" s="73"/>
      <c r="D5" s="7" t="s">
        <v>19</v>
      </c>
      <c r="E5" s="7" t="s">
        <v>20</v>
      </c>
      <c r="F5" s="72"/>
      <c r="G5" s="72"/>
      <c r="H5" s="8" t="s">
        <v>21</v>
      </c>
      <c r="I5" s="8" t="s">
        <v>22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11</v>
      </c>
      <c r="G6" s="9">
        <v>11</v>
      </c>
      <c r="H6" s="9"/>
      <c r="I6" s="9"/>
      <c r="J6" s="9">
        <v>8</v>
      </c>
      <c r="K6" s="9">
        <v>9</v>
      </c>
      <c r="L6" s="9">
        <v>10</v>
      </c>
      <c r="M6" s="9">
        <v>17</v>
      </c>
      <c r="N6" s="9">
        <v>18</v>
      </c>
      <c r="O6" s="9">
        <v>14</v>
      </c>
      <c r="P6" s="9">
        <v>15</v>
      </c>
      <c r="Q6" s="9">
        <v>20</v>
      </c>
      <c r="R6" s="9">
        <v>21</v>
      </c>
      <c r="S6" s="9">
        <v>22</v>
      </c>
      <c r="T6" s="10">
        <v>23</v>
      </c>
    </row>
    <row r="7" spans="1:20" ht="24" customHeight="1">
      <c r="A7" s="74">
        <v>1</v>
      </c>
      <c r="B7" s="75" t="s">
        <v>23</v>
      </c>
      <c r="C7" s="76" t="s">
        <v>24</v>
      </c>
      <c r="D7" s="12" t="s">
        <v>25</v>
      </c>
      <c r="E7" s="13">
        <v>1550.84</v>
      </c>
      <c r="F7" s="14">
        <v>0.87</v>
      </c>
      <c r="G7" s="14">
        <v>22</v>
      </c>
      <c r="H7" s="15">
        <v>1349.2307999999998</v>
      </c>
      <c r="I7" s="15">
        <v>34118.479999999996</v>
      </c>
      <c r="J7" s="16">
        <f aca="true" t="shared" si="0" ref="J7:J12">(E7*F7)</f>
        <v>1349.2307999999998</v>
      </c>
      <c r="K7" s="16">
        <f aca="true" t="shared" si="1" ref="K7:K12">E7*G7</f>
        <v>34118.479999999996</v>
      </c>
      <c r="L7" s="17">
        <f aca="true" t="shared" si="2" ref="L7:L12">SUM(J7,K7)</f>
        <v>35467.71079999999</v>
      </c>
      <c r="M7" s="15">
        <f aca="true" t="shared" si="3" ref="M7:N12">J7-H7</f>
        <v>0</v>
      </c>
      <c r="N7" s="15">
        <f t="shared" si="3"/>
        <v>0</v>
      </c>
      <c r="O7" s="16"/>
      <c r="P7" s="16"/>
      <c r="Q7" s="15"/>
      <c r="R7" s="15"/>
      <c r="S7" s="15"/>
      <c r="T7" s="18"/>
    </row>
    <row r="8" spans="1:20" ht="24">
      <c r="A8" s="74"/>
      <c r="B8" s="75"/>
      <c r="C8" s="76"/>
      <c r="D8" s="12" t="s">
        <v>26</v>
      </c>
      <c r="E8" s="13">
        <v>34.32</v>
      </c>
      <c r="F8" s="14">
        <v>1.36</v>
      </c>
      <c r="G8" s="14">
        <v>22</v>
      </c>
      <c r="H8" s="15">
        <v>46.675200000000004</v>
      </c>
      <c r="I8" s="15">
        <v>755.04</v>
      </c>
      <c r="J8" s="16">
        <f t="shared" si="0"/>
        <v>46.675200000000004</v>
      </c>
      <c r="K8" s="16">
        <f t="shared" si="1"/>
        <v>755.04</v>
      </c>
      <c r="L8" s="17">
        <f t="shared" si="2"/>
        <v>801.7152</v>
      </c>
      <c r="M8" s="15">
        <f t="shared" si="3"/>
        <v>0</v>
      </c>
      <c r="N8" s="15">
        <f t="shared" si="3"/>
        <v>0</v>
      </c>
      <c r="O8" s="16"/>
      <c r="P8" s="16"/>
      <c r="Q8" s="15"/>
      <c r="R8" s="15"/>
      <c r="S8" s="15"/>
      <c r="T8" s="18"/>
    </row>
    <row r="9" spans="1:20" ht="24">
      <c r="A9" s="74"/>
      <c r="B9" s="75"/>
      <c r="C9" s="76"/>
      <c r="D9" s="12" t="s">
        <v>27</v>
      </c>
      <c r="E9" s="13">
        <v>1859.95</v>
      </c>
      <c r="F9" s="14">
        <v>0.87</v>
      </c>
      <c r="G9" s="14">
        <v>22</v>
      </c>
      <c r="H9" s="15">
        <v>1618.1565</v>
      </c>
      <c r="I9" s="15">
        <v>40918.9</v>
      </c>
      <c r="J9" s="16">
        <f t="shared" si="0"/>
        <v>1618.1565</v>
      </c>
      <c r="K9" s="16">
        <f t="shared" si="1"/>
        <v>40918.9</v>
      </c>
      <c r="L9" s="17">
        <f t="shared" si="2"/>
        <v>42537.0565</v>
      </c>
      <c r="M9" s="15">
        <f t="shared" si="3"/>
        <v>0</v>
      </c>
      <c r="N9" s="15">
        <f t="shared" si="3"/>
        <v>0</v>
      </c>
      <c r="O9" s="16"/>
      <c r="P9" s="16"/>
      <c r="Q9" s="15"/>
      <c r="R9" s="15"/>
      <c r="S9" s="15"/>
      <c r="T9" s="18"/>
    </row>
    <row r="10" spans="1:20" ht="24">
      <c r="A10" s="74"/>
      <c r="B10" s="75"/>
      <c r="C10" s="76"/>
      <c r="D10" s="12" t="s">
        <v>28</v>
      </c>
      <c r="E10" s="13">
        <v>85.12</v>
      </c>
      <c r="F10" s="14">
        <v>1.36</v>
      </c>
      <c r="G10" s="14">
        <v>22</v>
      </c>
      <c r="H10" s="15">
        <v>115.76320000000001</v>
      </c>
      <c r="I10" s="15">
        <v>1872.64</v>
      </c>
      <c r="J10" s="16">
        <f t="shared" si="0"/>
        <v>115.76320000000001</v>
      </c>
      <c r="K10" s="16">
        <f t="shared" si="1"/>
        <v>1872.64</v>
      </c>
      <c r="L10" s="17">
        <f t="shared" si="2"/>
        <v>1988.4032000000002</v>
      </c>
      <c r="M10" s="15">
        <f t="shared" si="3"/>
        <v>0</v>
      </c>
      <c r="N10" s="15">
        <f t="shared" si="3"/>
        <v>0</v>
      </c>
      <c r="O10" s="16"/>
      <c r="P10" s="16"/>
      <c r="Q10" s="15"/>
      <c r="R10" s="15"/>
      <c r="S10" s="15"/>
      <c r="T10" s="18"/>
    </row>
    <row r="11" spans="1:20" ht="24">
      <c r="A11" s="74"/>
      <c r="B11" s="75"/>
      <c r="C11" s="76"/>
      <c r="D11" s="12" t="s">
        <v>29</v>
      </c>
      <c r="E11" s="13">
        <v>1583.08</v>
      </c>
      <c r="F11" s="14">
        <v>0.87</v>
      </c>
      <c r="G11" s="14">
        <v>22</v>
      </c>
      <c r="H11" s="15">
        <v>1377.2795999999998</v>
      </c>
      <c r="I11" s="15">
        <v>34827.759999999995</v>
      </c>
      <c r="J11" s="16">
        <f t="shared" si="0"/>
        <v>1377.2795999999998</v>
      </c>
      <c r="K11" s="16">
        <f t="shared" si="1"/>
        <v>34827.759999999995</v>
      </c>
      <c r="L11" s="17">
        <f t="shared" si="2"/>
        <v>36205.0396</v>
      </c>
      <c r="M11" s="15">
        <f t="shared" si="3"/>
        <v>0</v>
      </c>
      <c r="N11" s="15">
        <f t="shared" si="3"/>
        <v>0</v>
      </c>
      <c r="O11" s="16"/>
      <c r="P11" s="16"/>
      <c r="Q11" s="15"/>
      <c r="R11" s="15"/>
      <c r="S11" s="15"/>
      <c r="T11" s="18"/>
    </row>
    <row r="12" spans="1:20" ht="24">
      <c r="A12" s="74"/>
      <c r="B12" s="75"/>
      <c r="C12" s="76"/>
      <c r="D12" s="12" t="s">
        <v>30</v>
      </c>
      <c r="E12" s="13">
        <v>67.74</v>
      </c>
      <c r="F12" s="14">
        <v>1.36</v>
      </c>
      <c r="G12" s="14">
        <v>22</v>
      </c>
      <c r="H12" s="15">
        <v>92.1264</v>
      </c>
      <c r="I12" s="15">
        <v>1490.28</v>
      </c>
      <c r="J12" s="16">
        <f t="shared" si="0"/>
        <v>92.1264</v>
      </c>
      <c r="K12" s="16">
        <f t="shared" si="1"/>
        <v>1490.28</v>
      </c>
      <c r="L12" s="17">
        <f t="shared" si="2"/>
        <v>1582.4064</v>
      </c>
      <c r="M12" s="15">
        <f t="shared" si="3"/>
        <v>0</v>
      </c>
      <c r="N12" s="15">
        <f t="shared" si="3"/>
        <v>0</v>
      </c>
      <c r="O12" s="16"/>
      <c r="P12" s="16"/>
      <c r="Q12" s="15"/>
      <c r="R12" s="15"/>
      <c r="S12" s="15"/>
      <c r="T12" s="18"/>
    </row>
    <row r="13" spans="1:20" ht="36">
      <c r="A13" s="74"/>
      <c r="B13" s="75"/>
      <c r="C13" s="76"/>
      <c r="D13" s="19" t="s">
        <v>31</v>
      </c>
      <c r="E13" s="20">
        <f>SUM(E7,E9,E11)</f>
        <v>4993.87</v>
      </c>
      <c r="F13" s="20">
        <v>0.87</v>
      </c>
      <c r="G13" s="20">
        <v>22</v>
      </c>
      <c r="H13" s="20">
        <f>SUM(H7,H9,H11)</f>
        <v>4344.6669</v>
      </c>
      <c r="I13" s="20">
        <f>SUM(I7,I9,I11)</f>
        <v>109865.14</v>
      </c>
      <c r="J13" s="20">
        <f aca="true" t="shared" si="4" ref="J13:S13">SUM(J7,J9,J11)</f>
        <v>4344.6669</v>
      </c>
      <c r="K13" s="20">
        <f t="shared" si="4"/>
        <v>109865.14</v>
      </c>
      <c r="L13" s="20">
        <f t="shared" si="4"/>
        <v>114209.8069</v>
      </c>
      <c r="M13" s="20">
        <f t="shared" si="4"/>
        <v>0</v>
      </c>
      <c r="N13" s="20">
        <f t="shared" si="4"/>
        <v>0</v>
      </c>
      <c r="O13" s="20">
        <f t="shared" si="4"/>
        <v>0</v>
      </c>
      <c r="P13" s="20">
        <f t="shared" si="4"/>
        <v>0</v>
      </c>
      <c r="Q13" s="20">
        <f t="shared" si="4"/>
        <v>0</v>
      </c>
      <c r="R13" s="20">
        <f t="shared" si="4"/>
        <v>0</v>
      </c>
      <c r="S13" s="20">
        <f t="shared" si="4"/>
        <v>0</v>
      </c>
      <c r="T13" s="22"/>
    </row>
    <row r="14" spans="1:20" ht="36">
      <c r="A14" s="74"/>
      <c r="B14" s="75"/>
      <c r="C14" s="76"/>
      <c r="D14" s="19" t="s">
        <v>32</v>
      </c>
      <c r="E14" s="20">
        <f>SUM(E8,E10,E12)</f>
        <v>187.18</v>
      </c>
      <c r="F14" s="20">
        <v>1.36</v>
      </c>
      <c r="G14" s="20">
        <v>22</v>
      </c>
      <c r="H14" s="20">
        <f>SUM(H8,H10,H12)</f>
        <v>254.5648</v>
      </c>
      <c r="I14" s="20">
        <f>SUM(I8,I10,I12)</f>
        <v>4117.96</v>
      </c>
      <c r="J14" s="20">
        <f aca="true" t="shared" si="5" ref="J14:S14">SUM(J8,J10,J12)</f>
        <v>254.5648</v>
      </c>
      <c r="K14" s="20">
        <f t="shared" si="5"/>
        <v>4117.96</v>
      </c>
      <c r="L14" s="20">
        <f t="shared" si="5"/>
        <v>4372.5248</v>
      </c>
      <c r="M14" s="20">
        <f t="shared" si="5"/>
        <v>0</v>
      </c>
      <c r="N14" s="20">
        <f t="shared" si="5"/>
        <v>0</v>
      </c>
      <c r="O14" s="20">
        <f t="shared" si="5"/>
        <v>0</v>
      </c>
      <c r="P14" s="20">
        <f t="shared" si="5"/>
        <v>0</v>
      </c>
      <c r="Q14" s="20">
        <f t="shared" si="5"/>
        <v>0</v>
      </c>
      <c r="R14" s="20">
        <f t="shared" si="5"/>
        <v>0</v>
      </c>
      <c r="S14" s="20">
        <f t="shared" si="5"/>
        <v>0</v>
      </c>
      <c r="T14" s="22"/>
    </row>
    <row r="15" spans="1:20" ht="24">
      <c r="A15" s="74"/>
      <c r="B15" s="75"/>
      <c r="C15" s="76"/>
      <c r="D15" s="12" t="s">
        <v>33</v>
      </c>
      <c r="E15" s="13">
        <v>2094.32</v>
      </c>
      <c r="F15" s="14">
        <v>0.87</v>
      </c>
      <c r="G15" s="14">
        <v>22</v>
      </c>
      <c r="H15" s="15">
        <f aca="true" t="shared" si="6" ref="H15:H20">E15*F15</f>
        <v>1822.0584000000001</v>
      </c>
      <c r="I15" s="15">
        <f aca="true" t="shared" si="7" ref="I15:I20">G15*E15</f>
        <v>46075.04</v>
      </c>
      <c r="J15" s="16">
        <f aca="true" t="shared" si="8" ref="J15:J20">(E15*F15)</f>
        <v>1822.0584000000001</v>
      </c>
      <c r="K15" s="16">
        <f aca="true" t="shared" si="9" ref="K15:K20">E15*G15</f>
        <v>46075.04</v>
      </c>
      <c r="L15" s="17">
        <f aca="true" t="shared" si="10" ref="L15:L20">SUM(J15,K15)</f>
        <v>47897.0984</v>
      </c>
      <c r="M15" s="15">
        <f aca="true" t="shared" si="11" ref="M15:N20">J15-H15</f>
        <v>0</v>
      </c>
      <c r="N15" s="15">
        <f t="shared" si="11"/>
        <v>0</v>
      </c>
      <c r="O15" s="16"/>
      <c r="P15" s="16"/>
      <c r="Q15" s="15"/>
      <c r="R15" s="15"/>
      <c r="S15" s="15"/>
      <c r="T15" s="18"/>
    </row>
    <row r="16" spans="1:20" ht="24">
      <c r="A16" s="74"/>
      <c r="B16" s="75"/>
      <c r="C16" s="76"/>
      <c r="D16" s="12" t="s">
        <v>34</v>
      </c>
      <c r="E16" s="13">
        <v>73.94</v>
      </c>
      <c r="F16" s="14">
        <v>1.36</v>
      </c>
      <c r="G16" s="14">
        <v>22</v>
      </c>
      <c r="H16" s="15">
        <f t="shared" si="6"/>
        <v>100.5584</v>
      </c>
      <c r="I16" s="15">
        <f t="shared" si="7"/>
        <v>1626.6799999999998</v>
      </c>
      <c r="J16" s="16">
        <f t="shared" si="8"/>
        <v>100.5584</v>
      </c>
      <c r="K16" s="16">
        <f t="shared" si="9"/>
        <v>1626.6799999999998</v>
      </c>
      <c r="L16" s="17">
        <f t="shared" si="10"/>
        <v>1727.2383999999997</v>
      </c>
      <c r="M16" s="15">
        <f t="shared" si="11"/>
        <v>0</v>
      </c>
      <c r="N16" s="15">
        <f t="shared" si="11"/>
        <v>0</v>
      </c>
      <c r="O16" s="16"/>
      <c r="P16" s="16"/>
      <c r="Q16" s="15"/>
      <c r="R16" s="15"/>
      <c r="S16" s="15"/>
      <c r="T16" s="18"/>
    </row>
    <row r="17" spans="1:20" ht="12.75">
      <c r="A17" s="74"/>
      <c r="B17" s="75"/>
      <c r="C17" s="76"/>
      <c r="D17" s="12" t="s">
        <v>35</v>
      </c>
      <c r="E17" s="13">
        <v>1662.58</v>
      </c>
      <c r="F17" s="14">
        <v>0.87</v>
      </c>
      <c r="G17" s="14">
        <v>22</v>
      </c>
      <c r="H17" s="15">
        <f t="shared" si="6"/>
        <v>1446.4446</v>
      </c>
      <c r="I17" s="15">
        <f t="shared" si="7"/>
        <v>36576.759999999995</v>
      </c>
      <c r="J17" s="16">
        <f t="shared" si="8"/>
        <v>1446.4446</v>
      </c>
      <c r="K17" s="16">
        <f t="shared" si="9"/>
        <v>36576.759999999995</v>
      </c>
      <c r="L17" s="17">
        <f t="shared" si="10"/>
        <v>38023.2046</v>
      </c>
      <c r="M17" s="15">
        <f t="shared" si="11"/>
        <v>0</v>
      </c>
      <c r="N17" s="15">
        <f t="shared" si="11"/>
        <v>0</v>
      </c>
      <c r="O17" s="16"/>
      <c r="P17" s="16"/>
      <c r="Q17" s="15"/>
      <c r="R17" s="15"/>
      <c r="S17" s="15"/>
      <c r="T17" s="18"/>
    </row>
    <row r="18" spans="1:20" ht="24">
      <c r="A18" s="74"/>
      <c r="B18" s="75"/>
      <c r="C18" s="76"/>
      <c r="D18" s="12" t="s">
        <v>36</v>
      </c>
      <c r="E18" s="13">
        <v>19.08</v>
      </c>
      <c r="F18" s="14">
        <v>1.36</v>
      </c>
      <c r="G18" s="14">
        <v>22</v>
      </c>
      <c r="H18" s="15">
        <f t="shared" si="6"/>
        <v>25.9488</v>
      </c>
      <c r="I18" s="15">
        <f t="shared" si="7"/>
        <v>419.76</v>
      </c>
      <c r="J18" s="16">
        <f t="shared" si="8"/>
        <v>25.9488</v>
      </c>
      <c r="K18" s="16">
        <f t="shared" si="9"/>
        <v>419.76</v>
      </c>
      <c r="L18" s="17">
        <f t="shared" si="10"/>
        <v>445.7088</v>
      </c>
      <c r="M18" s="15">
        <f t="shared" si="11"/>
        <v>0</v>
      </c>
      <c r="N18" s="15">
        <f t="shared" si="11"/>
        <v>0</v>
      </c>
      <c r="O18" s="16"/>
      <c r="P18" s="16"/>
      <c r="Q18" s="15"/>
      <c r="R18" s="15"/>
      <c r="S18" s="15"/>
      <c r="T18" s="18"/>
    </row>
    <row r="19" spans="1:20" ht="24.75" customHeight="1">
      <c r="A19" s="74"/>
      <c r="B19" s="75"/>
      <c r="C19" s="76"/>
      <c r="D19" s="12" t="s">
        <v>37</v>
      </c>
      <c r="E19" s="13">
        <v>1668.32</v>
      </c>
      <c r="F19" s="14">
        <v>0.87</v>
      </c>
      <c r="G19" s="14">
        <v>22</v>
      </c>
      <c r="H19" s="15">
        <f t="shared" si="6"/>
        <v>1451.4384</v>
      </c>
      <c r="I19" s="15">
        <f t="shared" si="7"/>
        <v>36703.04</v>
      </c>
      <c r="J19" s="16">
        <f t="shared" si="8"/>
        <v>1451.4384</v>
      </c>
      <c r="K19" s="16">
        <f t="shared" si="9"/>
        <v>36703.04</v>
      </c>
      <c r="L19" s="17">
        <f t="shared" si="10"/>
        <v>38154.4784</v>
      </c>
      <c r="M19" s="15">
        <f t="shared" si="11"/>
        <v>0</v>
      </c>
      <c r="N19" s="15">
        <f t="shared" si="11"/>
        <v>0</v>
      </c>
      <c r="O19" s="16"/>
      <c r="P19" s="16"/>
      <c r="Q19" s="15"/>
      <c r="R19" s="15"/>
      <c r="S19" s="15"/>
      <c r="T19" s="18"/>
    </row>
    <row r="20" spans="1:20" ht="24">
      <c r="A20" s="74"/>
      <c r="B20" s="75"/>
      <c r="C20" s="76"/>
      <c r="D20" s="12" t="s">
        <v>38</v>
      </c>
      <c r="E20" s="13">
        <v>17.18</v>
      </c>
      <c r="F20" s="14">
        <v>1.36</v>
      </c>
      <c r="G20" s="14">
        <v>22</v>
      </c>
      <c r="H20" s="15">
        <f t="shared" si="6"/>
        <v>23.364800000000002</v>
      </c>
      <c r="I20" s="15">
        <f t="shared" si="7"/>
        <v>377.96</v>
      </c>
      <c r="J20" s="16">
        <f t="shared" si="8"/>
        <v>23.364800000000002</v>
      </c>
      <c r="K20" s="16">
        <f t="shared" si="9"/>
        <v>377.96</v>
      </c>
      <c r="L20" s="17">
        <f t="shared" si="10"/>
        <v>401.3248</v>
      </c>
      <c r="M20" s="15">
        <f t="shared" si="11"/>
        <v>0</v>
      </c>
      <c r="N20" s="15">
        <f t="shared" si="11"/>
        <v>0</v>
      </c>
      <c r="O20" s="16"/>
      <c r="P20" s="16"/>
      <c r="Q20" s="15"/>
      <c r="R20" s="15"/>
      <c r="S20" s="15"/>
      <c r="T20" s="18"/>
    </row>
    <row r="21" spans="1:20" ht="36">
      <c r="A21" s="74"/>
      <c r="B21" s="75"/>
      <c r="C21" s="76"/>
      <c r="D21" s="19" t="s">
        <v>39</v>
      </c>
      <c r="E21" s="20">
        <f>SUM(E15,E17,E19)</f>
        <v>5425.22</v>
      </c>
      <c r="F21" s="20">
        <v>0.87</v>
      </c>
      <c r="G21" s="20">
        <v>22</v>
      </c>
      <c r="H21" s="20">
        <f>SUM(H15,H17,H19)</f>
        <v>4719.9414</v>
      </c>
      <c r="I21" s="20">
        <f>SUM(I15,I17,I19)</f>
        <v>119354.84</v>
      </c>
      <c r="J21" s="20">
        <f aca="true" t="shared" si="12" ref="J21:S21">SUM(J15,J17,J19)</f>
        <v>4719.9414</v>
      </c>
      <c r="K21" s="20">
        <f t="shared" si="12"/>
        <v>119354.84</v>
      </c>
      <c r="L21" s="20">
        <f t="shared" si="12"/>
        <v>124074.7814</v>
      </c>
      <c r="M21" s="20">
        <f t="shared" si="12"/>
        <v>0</v>
      </c>
      <c r="N21" s="20">
        <f t="shared" si="12"/>
        <v>0</v>
      </c>
      <c r="O21" s="20">
        <f t="shared" si="12"/>
        <v>0</v>
      </c>
      <c r="P21" s="20">
        <f t="shared" si="12"/>
        <v>0</v>
      </c>
      <c r="Q21" s="20">
        <f t="shared" si="12"/>
        <v>0</v>
      </c>
      <c r="R21" s="20">
        <f t="shared" si="12"/>
        <v>0</v>
      </c>
      <c r="S21" s="20">
        <f t="shared" si="12"/>
        <v>0</v>
      </c>
      <c r="T21" s="22"/>
    </row>
    <row r="22" spans="1:20" ht="36">
      <c r="A22" s="74"/>
      <c r="B22" s="75"/>
      <c r="C22" s="76"/>
      <c r="D22" s="19" t="s">
        <v>40</v>
      </c>
      <c r="E22" s="20">
        <f>SUM(E16,E18,E20)</f>
        <v>110.19999999999999</v>
      </c>
      <c r="F22" s="20">
        <v>1.36</v>
      </c>
      <c r="G22" s="20">
        <v>22</v>
      </c>
      <c r="H22" s="20">
        <f>SUM(H16,H18,H20)</f>
        <v>149.872</v>
      </c>
      <c r="I22" s="20">
        <f>SUM(I16,I18,I20)</f>
        <v>2424.3999999999996</v>
      </c>
      <c r="J22" s="20">
        <f aca="true" t="shared" si="13" ref="J22:S22">SUM(J16,J18,J20)</f>
        <v>149.872</v>
      </c>
      <c r="K22" s="20">
        <f t="shared" si="13"/>
        <v>2424.3999999999996</v>
      </c>
      <c r="L22" s="20">
        <f t="shared" si="13"/>
        <v>2574.2719999999995</v>
      </c>
      <c r="M22" s="20">
        <f t="shared" si="13"/>
        <v>0</v>
      </c>
      <c r="N22" s="20">
        <f t="shared" si="13"/>
        <v>0</v>
      </c>
      <c r="O22" s="20">
        <f t="shared" si="13"/>
        <v>0</v>
      </c>
      <c r="P22" s="20">
        <f t="shared" si="13"/>
        <v>0</v>
      </c>
      <c r="Q22" s="20">
        <f t="shared" si="13"/>
        <v>0</v>
      </c>
      <c r="R22" s="20">
        <f t="shared" si="13"/>
        <v>0</v>
      </c>
      <c r="S22" s="20">
        <f t="shared" si="13"/>
        <v>0</v>
      </c>
      <c r="T22" s="22"/>
    </row>
    <row r="23" spans="1:20" ht="27.75" customHeight="1">
      <c r="A23" s="74"/>
      <c r="B23" s="75"/>
      <c r="C23" s="76"/>
      <c r="D23" s="12" t="s">
        <v>41</v>
      </c>
      <c r="E23" s="13">
        <v>1843.64</v>
      </c>
      <c r="F23" s="14">
        <v>0.87</v>
      </c>
      <c r="G23" s="14">
        <v>22</v>
      </c>
      <c r="H23" s="15">
        <f aca="true" t="shared" si="14" ref="H23:H28">E23*F23</f>
        <v>1603.9668000000001</v>
      </c>
      <c r="I23" s="15">
        <f aca="true" t="shared" si="15" ref="I23:I28">G23*E23</f>
        <v>40560.08</v>
      </c>
      <c r="J23" s="16">
        <f aca="true" t="shared" si="16" ref="J23:J28">(E23*F23)</f>
        <v>1603.9668000000001</v>
      </c>
      <c r="K23" s="16">
        <f aca="true" t="shared" si="17" ref="K23:K28">E23*G23</f>
        <v>40560.08</v>
      </c>
      <c r="L23" s="17">
        <f aca="true" t="shared" si="18" ref="L23:L28">SUM(J23,K23)</f>
        <v>42164.046800000004</v>
      </c>
      <c r="M23" s="15">
        <f aca="true" t="shared" si="19" ref="M23:N28">J23-H23</f>
        <v>0</v>
      </c>
      <c r="N23" s="15">
        <f t="shared" si="19"/>
        <v>0</v>
      </c>
      <c r="O23" s="16"/>
      <c r="P23" s="16"/>
      <c r="Q23" s="15"/>
      <c r="R23" s="15"/>
      <c r="S23" s="15"/>
      <c r="T23" s="18"/>
    </row>
    <row r="24" spans="1:20" ht="24">
      <c r="A24" s="74"/>
      <c r="B24" s="75"/>
      <c r="C24" s="76"/>
      <c r="D24" s="12" t="s">
        <v>42</v>
      </c>
      <c r="E24" s="13">
        <v>34.18</v>
      </c>
      <c r="F24" s="14">
        <v>1.36</v>
      </c>
      <c r="G24" s="14">
        <v>22</v>
      </c>
      <c r="H24" s="15">
        <f t="shared" si="14"/>
        <v>46.4848</v>
      </c>
      <c r="I24" s="15">
        <f t="shared" si="15"/>
        <v>751.96</v>
      </c>
      <c r="J24" s="16">
        <f t="shared" si="16"/>
        <v>46.4848</v>
      </c>
      <c r="K24" s="16">
        <f t="shared" si="17"/>
        <v>751.96</v>
      </c>
      <c r="L24" s="17">
        <f t="shared" si="18"/>
        <v>798.4448</v>
      </c>
      <c r="M24" s="15">
        <f t="shared" si="19"/>
        <v>0</v>
      </c>
      <c r="N24" s="15">
        <f t="shared" si="19"/>
        <v>0</v>
      </c>
      <c r="O24" s="16"/>
      <c r="P24" s="16"/>
      <c r="Q24" s="15"/>
      <c r="R24" s="15"/>
      <c r="S24" s="15"/>
      <c r="T24" s="18"/>
    </row>
    <row r="25" spans="1:20" ht="24">
      <c r="A25" s="74"/>
      <c r="B25" s="75"/>
      <c r="C25" s="76"/>
      <c r="D25" s="12" t="s">
        <v>43</v>
      </c>
      <c r="E25" s="13">
        <v>1985.52</v>
      </c>
      <c r="F25" s="14">
        <v>0.87</v>
      </c>
      <c r="G25" s="14">
        <v>22</v>
      </c>
      <c r="H25" s="15">
        <f t="shared" si="14"/>
        <v>1727.4024</v>
      </c>
      <c r="I25" s="15">
        <f t="shared" si="15"/>
        <v>43681.44</v>
      </c>
      <c r="J25" s="16">
        <f t="shared" si="16"/>
        <v>1727.4024</v>
      </c>
      <c r="K25" s="16">
        <f t="shared" si="17"/>
        <v>43681.44</v>
      </c>
      <c r="L25" s="17">
        <f t="shared" si="18"/>
        <v>45408.8424</v>
      </c>
      <c r="M25" s="15">
        <f t="shared" si="19"/>
        <v>0</v>
      </c>
      <c r="N25" s="15">
        <f t="shared" si="19"/>
        <v>0</v>
      </c>
      <c r="O25" s="16"/>
      <c r="P25" s="16"/>
      <c r="Q25" s="15"/>
      <c r="R25" s="15"/>
      <c r="S25" s="15"/>
      <c r="T25" s="18"/>
    </row>
    <row r="26" spans="1:20" ht="24">
      <c r="A26" s="74"/>
      <c r="B26" s="75"/>
      <c r="C26" s="76"/>
      <c r="D26" s="12" t="s">
        <v>44</v>
      </c>
      <c r="E26" s="13">
        <v>45.88</v>
      </c>
      <c r="F26" s="14">
        <v>1.36</v>
      </c>
      <c r="G26" s="14">
        <v>22</v>
      </c>
      <c r="H26" s="15">
        <f t="shared" si="14"/>
        <v>62.396800000000006</v>
      </c>
      <c r="I26" s="15">
        <f t="shared" si="15"/>
        <v>1009.36</v>
      </c>
      <c r="J26" s="16">
        <f t="shared" si="16"/>
        <v>62.396800000000006</v>
      </c>
      <c r="K26" s="16">
        <f t="shared" si="17"/>
        <v>1009.36</v>
      </c>
      <c r="L26" s="17">
        <f t="shared" si="18"/>
        <v>1071.7568</v>
      </c>
      <c r="M26" s="15">
        <f t="shared" si="19"/>
        <v>0</v>
      </c>
      <c r="N26" s="15">
        <f t="shared" si="19"/>
        <v>0</v>
      </c>
      <c r="O26" s="16"/>
      <c r="P26" s="16"/>
      <c r="Q26" s="15"/>
      <c r="R26" s="15"/>
      <c r="S26" s="15"/>
      <c r="T26" s="18"/>
    </row>
    <row r="27" spans="1:20" ht="24">
      <c r="A27" s="74"/>
      <c r="B27" s="75"/>
      <c r="C27" s="76"/>
      <c r="D27" s="12" t="s">
        <v>45</v>
      </c>
      <c r="E27" s="13">
        <v>2581.56</v>
      </c>
      <c r="F27" s="14">
        <v>0.87</v>
      </c>
      <c r="G27" s="14">
        <v>22</v>
      </c>
      <c r="H27" s="15">
        <f t="shared" si="14"/>
        <v>2245.9572</v>
      </c>
      <c r="I27" s="15">
        <f t="shared" si="15"/>
        <v>56794.32</v>
      </c>
      <c r="J27" s="16">
        <f t="shared" si="16"/>
        <v>2245.9572</v>
      </c>
      <c r="K27" s="16">
        <f t="shared" si="17"/>
        <v>56794.32</v>
      </c>
      <c r="L27" s="17">
        <f t="shared" si="18"/>
        <v>59040.2772</v>
      </c>
      <c r="M27" s="15">
        <f t="shared" si="19"/>
        <v>0</v>
      </c>
      <c r="N27" s="15">
        <f t="shared" si="19"/>
        <v>0</v>
      </c>
      <c r="O27" s="16"/>
      <c r="P27" s="16"/>
      <c r="Q27" s="15"/>
      <c r="R27" s="15"/>
      <c r="S27" s="15"/>
      <c r="T27" s="18"/>
    </row>
    <row r="28" spans="1:20" ht="24">
      <c r="A28" s="74"/>
      <c r="B28" s="75"/>
      <c r="C28" s="76"/>
      <c r="D28" s="12" t="s">
        <v>46</v>
      </c>
      <c r="E28" s="13">
        <v>119.32</v>
      </c>
      <c r="F28" s="14">
        <v>1.36</v>
      </c>
      <c r="G28" s="14">
        <v>22</v>
      </c>
      <c r="H28" s="15">
        <f t="shared" si="14"/>
        <v>162.2752</v>
      </c>
      <c r="I28" s="15">
        <f t="shared" si="15"/>
        <v>2625.04</v>
      </c>
      <c r="J28" s="16">
        <f t="shared" si="16"/>
        <v>162.2752</v>
      </c>
      <c r="K28" s="16">
        <f t="shared" si="17"/>
        <v>2625.04</v>
      </c>
      <c r="L28" s="17">
        <f t="shared" si="18"/>
        <v>2787.3152</v>
      </c>
      <c r="M28" s="15">
        <f t="shared" si="19"/>
        <v>0</v>
      </c>
      <c r="N28" s="15">
        <f t="shared" si="19"/>
        <v>0</v>
      </c>
      <c r="O28" s="16"/>
      <c r="P28" s="16"/>
      <c r="Q28" s="15"/>
      <c r="R28" s="15"/>
      <c r="S28" s="15"/>
      <c r="T28" s="18"/>
    </row>
    <row r="29" spans="1:20" ht="36">
      <c r="A29" s="74"/>
      <c r="B29" s="75"/>
      <c r="C29" s="76"/>
      <c r="D29" s="19" t="s">
        <v>47</v>
      </c>
      <c r="E29" s="20">
        <f>SUM(E23,E25,E27)</f>
        <v>6410.719999999999</v>
      </c>
      <c r="F29" s="20">
        <v>0.87</v>
      </c>
      <c r="G29" s="20">
        <v>22</v>
      </c>
      <c r="H29" s="20">
        <f>SUM(H23,H25,H27)</f>
        <v>5577.3264</v>
      </c>
      <c r="I29" s="20">
        <f>SUM(I23,I25,I27)</f>
        <v>141035.84</v>
      </c>
      <c r="J29" s="20">
        <f aca="true" t="shared" si="20" ref="J29:S29">SUM(J23,J25,J27)</f>
        <v>5577.3264</v>
      </c>
      <c r="K29" s="20">
        <f t="shared" si="20"/>
        <v>141035.84</v>
      </c>
      <c r="L29" s="20">
        <f t="shared" si="20"/>
        <v>146613.1664</v>
      </c>
      <c r="M29" s="20">
        <f t="shared" si="20"/>
        <v>0</v>
      </c>
      <c r="N29" s="20">
        <f t="shared" si="20"/>
        <v>0</v>
      </c>
      <c r="O29" s="20">
        <f t="shared" si="20"/>
        <v>0</v>
      </c>
      <c r="P29" s="20">
        <f t="shared" si="20"/>
        <v>0</v>
      </c>
      <c r="Q29" s="20">
        <f t="shared" si="20"/>
        <v>0</v>
      </c>
      <c r="R29" s="20">
        <f t="shared" si="20"/>
        <v>0</v>
      </c>
      <c r="S29" s="20">
        <f t="shared" si="20"/>
        <v>0</v>
      </c>
      <c r="T29" s="22"/>
    </row>
    <row r="30" spans="1:20" ht="36">
      <c r="A30" s="74"/>
      <c r="B30" s="75"/>
      <c r="C30" s="76"/>
      <c r="D30" s="19" t="s">
        <v>48</v>
      </c>
      <c r="E30" s="20">
        <f>SUM(E24,E26,E28)</f>
        <v>199.38</v>
      </c>
      <c r="F30" s="20">
        <v>1.36</v>
      </c>
      <c r="G30" s="20">
        <v>22</v>
      </c>
      <c r="H30" s="20">
        <f>SUM(H24,H26,H28)</f>
        <v>271.15680000000003</v>
      </c>
      <c r="I30" s="20">
        <f>SUM(I24,I26,I28)</f>
        <v>4386.360000000001</v>
      </c>
      <c r="J30" s="20">
        <f aca="true" t="shared" si="21" ref="J30:S30">SUM(J24,J26,J28)</f>
        <v>271.15680000000003</v>
      </c>
      <c r="K30" s="20">
        <f t="shared" si="21"/>
        <v>4386.360000000001</v>
      </c>
      <c r="L30" s="20">
        <f t="shared" si="21"/>
        <v>4657.5168</v>
      </c>
      <c r="M30" s="20">
        <f t="shared" si="21"/>
        <v>0</v>
      </c>
      <c r="N30" s="20">
        <f t="shared" si="21"/>
        <v>0</v>
      </c>
      <c r="O30" s="20">
        <f t="shared" si="21"/>
        <v>0</v>
      </c>
      <c r="P30" s="20">
        <f t="shared" si="21"/>
        <v>0</v>
      </c>
      <c r="Q30" s="20">
        <f t="shared" si="21"/>
        <v>0</v>
      </c>
      <c r="R30" s="20">
        <f t="shared" si="21"/>
        <v>0</v>
      </c>
      <c r="S30" s="20">
        <f t="shared" si="21"/>
        <v>0</v>
      </c>
      <c r="T30" s="22"/>
    </row>
    <row r="31" spans="1:20" ht="24">
      <c r="A31" s="74"/>
      <c r="B31" s="75"/>
      <c r="C31" s="76"/>
      <c r="D31" s="23" t="s">
        <v>49</v>
      </c>
      <c r="E31" s="13">
        <v>1912.8</v>
      </c>
      <c r="F31" s="14">
        <v>0.87</v>
      </c>
      <c r="G31" s="14">
        <v>22</v>
      </c>
      <c r="H31" s="15">
        <f aca="true" t="shared" si="22" ref="H31:H36">E31*F31</f>
        <v>1664.136</v>
      </c>
      <c r="I31" s="15">
        <f aca="true" t="shared" si="23" ref="I31:I36">G31*E31</f>
        <v>42081.6</v>
      </c>
      <c r="J31" s="16">
        <f aca="true" t="shared" si="24" ref="J31:J36">(E31*F31)</f>
        <v>1664.136</v>
      </c>
      <c r="K31" s="16">
        <f aca="true" t="shared" si="25" ref="K31:K36">E31*G31</f>
        <v>42081.6</v>
      </c>
      <c r="L31" s="17">
        <f aca="true" t="shared" si="26" ref="L31:L36">SUM(J31,K31)</f>
        <v>43745.736</v>
      </c>
      <c r="M31" s="15">
        <f aca="true" t="shared" si="27" ref="M31:N36">J31-H31</f>
        <v>0</v>
      </c>
      <c r="N31" s="15">
        <f t="shared" si="27"/>
        <v>0</v>
      </c>
      <c r="O31" s="16"/>
      <c r="P31" s="16"/>
      <c r="Q31" s="15"/>
      <c r="R31" s="15"/>
      <c r="S31" s="15"/>
      <c r="T31" s="18"/>
    </row>
    <row r="32" spans="1:20" ht="24">
      <c r="A32" s="74"/>
      <c r="B32" s="75"/>
      <c r="C32" s="76"/>
      <c r="D32" s="23" t="s">
        <v>50</v>
      </c>
      <c r="E32" s="13">
        <v>48.44</v>
      </c>
      <c r="F32" s="14">
        <v>1.36</v>
      </c>
      <c r="G32" s="14">
        <v>22</v>
      </c>
      <c r="H32" s="15">
        <f t="shared" si="22"/>
        <v>65.8784</v>
      </c>
      <c r="I32" s="15">
        <f t="shared" si="23"/>
        <v>1065.6799999999998</v>
      </c>
      <c r="J32" s="16">
        <f t="shared" si="24"/>
        <v>65.8784</v>
      </c>
      <c r="K32" s="16">
        <f t="shared" si="25"/>
        <v>1065.6799999999998</v>
      </c>
      <c r="L32" s="17">
        <f t="shared" si="26"/>
        <v>1131.5584</v>
      </c>
      <c r="M32" s="15">
        <f t="shared" si="27"/>
        <v>0</v>
      </c>
      <c r="N32" s="15">
        <f t="shared" si="27"/>
        <v>0</v>
      </c>
      <c r="O32" s="16"/>
      <c r="P32" s="16"/>
      <c r="Q32" s="15"/>
      <c r="R32" s="15"/>
      <c r="S32" s="15"/>
      <c r="T32" s="18"/>
    </row>
    <row r="33" spans="1:20" ht="24">
      <c r="A33" s="74"/>
      <c r="B33" s="75"/>
      <c r="C33" s="76"/>
      <c r="D33" s="23" t="s">
        <v>51</v>
      </c>
      <c r="E33" s="13">
        <v>1728.88</v>
      </c>
      <c r="F33" s="14">
        <v>0.87</v>
      </c>
      <c r="G33" s="14">
        <v>22</v>
      </c>
      <c r="H33" s="15">
        <f t="shared" si="22"/>
        <v>1504.1256</v>
      </c>
      <c r="I33" s="15">
        <f t="shared" si="23"/>
        <v>38035.36</v>
      </c>
      <c r="J33" s="16">
        <f t="shared" si="24"/>
        <v>1504.1256</v>
      </c>
      <c r="K33" s="16">
        <f t="shared" si="25"/>
        <v>38035.36</v>
      </c>
      <c r="L33" s="17">
        <f t="shared" si="26"/>
        <v>39539.4856</v>
      </c>
      <c r="M33" s="15">
        <f t="shared" si="27"/>
        <v>0</v>
      </c>
      <c r="N33" s="15">
        <f t="shared" si="27"/>
        <v>0</v>
      </c>
      <c r="O33" s="16"/>
      <c r="P33" s="16"/>
      <c r="Q33" s="15"/>
      <c r="R33" s="15"/>
      <c r="S33" s="15"/>
      <c r="T33" s="18"/>
    </row>
    <row r="34" spans="1:20" ht="30.75" customHeight="1">
      <c r="A34" s="74"/>
      <c r="B34" s="75"/>
      <c r="C34" s="76"/>
      <c r="D34" s="23" t="s">
        <v>52</v>
      </c>
      <c r="E34" s="13">
        <v>53.74</v>
      </c>
      <c r="F34" s="14">
        <v>1.36</v>
      </c>
      <c r="G34" s="14">
        <v>22</v>
      </c>
      <c r="H34" s="15">
        <f t="shared" si="22"/>
        <v>73.08640000000001</v>
      </c>
      <c r="I34" s="15">
        <f t="shared" si="23"/>
        <v>1182.28</v>
      </c>
      <c r="J34" s="16">
        <f t="shared" si="24"/>
        <v>73.08640000000001</v>
      </c>
      <c r="K34" s="16">
        <f t="shared" si="25"/>
        <v>1182.28</v>
      </c>
      <c r="L34" s="17">
        <f t="shared" si="26"/>
        <v>1255.3663999999999</v>
      </c>
      <c r="M34" s="15">
        <f t="shared" si="27"/>
        <v>0</v>
      </c>
      <c r="N34" s="15">
        <f t="shared" si="27"/>
        <v>0</v>
      </c>
      <c r="O34" s="16"/>
      <c r="P34" s="16"/>
      <c r="Q34" s="15"/>
      <c r="R34" s="15"/>
      <c r="S34" s="15"/>
      <c r="T34" s="18"/>
    </row>
    <row r="35" spans="1:20" ht="24" customHeight="1">
      <c r="A35" s="74"/>
      <c r="B35" s="75"/>
      <c r="C35" s="76"/>
      <c r="D35" s="23" t="s">
        <v>53</v>
      </c>
      <c r="E35" s="13">
        <v>1561.06</v>
      </c>
      <c r="F35" s="14">
        <v>0.87</v>
      </c>
      <c r="G35" s="14">
        <v>22</v>
      </c>
      <c r="H35" s="15">
        <f t="shared" si="22"/>
        <v>1358.1222</v>
      </c>
      <c r="I35" s="15">
        <f t="shared" si="23"/>
        <v>34343.32</v>
      </c>
      <c r="J35" s="16">
        <f t="shared" si="24"/>
        <v>1358.1222</v>
      </c>
      <c r="K35" s="16">
        <f t="shared" si="25"/>
        <v>34343.32</v>
      </c>
      <c r="L35" s="17">
        <f t="shared" si="26"/>
        <v>35701.4422</v>
      </c>
      <c r="M35" s="15">
        <f t="shared" si="27"/>
        <v>0</v>
      </c>
      <c r="N35" s="15">
        <f t="shared" si="27"/>
        <v>0</v>
      </c>
      <c r="O35" s="16"/>
      <c r="P35" s="16"/>
      <c r="Q35" s="15">
        <v>468000</v>
      </c>
      <c r="R35" s="15"/>
      <c r="S35" s="15"/>
      <c r="T35" s="18"/>
    </row>
    <row r="36" spans="1:20" ht="32.25" customHeight="1">
      <c r="A36" s="11"/>
      <c r="B36" s="75"/>
      <c r="C36" s="76"/>
      <c r="D36" s="23" t="s">
        <v>54</v>
      </c>
      <c r="E36" s="13">
        <v>32.72</v>
      </c>
      <c r="F36" s="14">
        <v>1.36</v>
      </c>
      <c r="G36" s="14">
        <v>22</v>
      </c>
      <c r="H36" s="15">
        <f t="shared" si="22"/>
        <v>44.4992</v>
      </c>
      <c r="I36" s="15">
        <f t="shared" si="23"/>
        <v>719.8399999999999</v>
      </c>
      <c r="J36" s="16">
        <f t="shared" si="24"/>
        <v>44.4992</v>
      </c>
      <c r="K36" s="16">
        <f t="shared" si="25"/>
        <v>719.8399999999999</v>
      </c>
      <c r="L36" s="17">
        <f t="shared" si="26"/>
        <v>764.3391999999999</v>
      </c>
      <c r="M36" s="15">
        <f t="shared" si="27"/>
        <v>0</v>
      </c>
      <c r="N36" s="15">
        <f t="shared" si="27"/>
        <v>0</v>
      </c>
      <c r="O36" s="16"/>
      <c r="P36" s="16"/>
      <c r="Q36" s="15"/>
      <c r="R36" s="15"/>
      <c r="S36" s="15"/>
      <c r="T36" s="18"/>
    </row>
    <row r="37" spans="1:20" ht="36">
      <c r="A37" s="11"/>
      <c r="B37" s="75"/>
      <c r="C37" s="75"/>
      <c r="D37" s="19" t="s">
        <v>55</v>
      </c>
      <c r="E37" s="20">
        <f>SUM(E31,E33,E35)</f>
        <v>5202.74</v>
      </c>
      <c r="F37" s="20">
        <v>0.87</v>
      </c>
      <c r="G37" s="20">
        <v>22</v>
      </c>
      <c r="H37" s="20">
        <f>SUM(H31,H33,H35)</f>
        <v>4526.3838</v>
      </c>
      <c r="I37" s="20">
        <f>SUM(I31,I33,I35)</f>
        <v>114460.28</v>
      </c>
      <c r="J37" s="20">
        <f aca="true" t="shared" si="28" ref="J37:S37">SUM(J31,J33,J35)</f>
        <v>4526.3838</v>
      </c>
      <c r="K37" s="20">
        <f t="shared" si="28"/>
        <v>114460.28</v>
      </c>
      <c r="L37" s="20">
        <f t="shared" si="28"/>
        <v>118986.66379999998</v>
      </c>
      <c r="M37" s="20">
        <f t="shared" si="28"/>
        <v>0</v>
      </c>
      <c r="N37" s="20">
        <f t="shared" si="28"/>
        <v>0</v>
      </c>
      <c r="O37" s="20">
        <f t="shared" si="28"/>
        <v>0</v>
      </c>
      <c r="P37" s="20">
        <f t="shared" si="28"/>
        <v>0</v>
      </c>
      <c r="Q37" s="20">
        <f t="shared" si="28"/>
        <v>468000</v>
      </c>
      <c r="R37" s="20">
        <f t="shared" si="28"/>
        <v>0</v>
      </c>
      <c r="S37" s="20">
        <f t="shared" si="28"/>
        <v>0</v>
      </c>
      <c r="T37" s="22"/>
    </row>
    <row r="38" spans="1:20" ht="36">
      <c r="A38" s="11"/>
      <c r="B38" s="75"/>
      <c r="C38" s="75"/>
      <c r="D38" s="19" t="s">
        <v>56</v>
      </c>
      <c r="E38" s="20">
        <f>SUM(E32,E34,E36)</f>
        <v>134.9</v>
      </c>
      <c r="F38" s="20">
        <v>1.36</v>
      </c>
      <c r="G38" s="20">
        <v>22</v>
      </c>
      <c r="H38" s="20">
        <f>SUM(H32,H34,H36)</f>
        <v>183.46400000000003</v>
      </c>
      <c r="I38" s="20">
        <f>SUM(I32,I34,I36)</f>
        <v>2967.8</v>
      </c>
      <c r="J38" s="20">
        <f aca="true" t="shared" si="29" ref="J38:S38">SUM(J32,J34,J36)</f>
        <v>183.46400000000003</v>
      </c>
      <c r="K38" s="20">
        <f t="shared" si="29"/>
        <v>2967.8</v>
      </c>
      <c r="L38" s="20">
        <f t="shared" si="29"/>
        <v>3151.2639999999997</v>
      </c>
      <c r="M38" s="20">
        <f t="shared" si="29"/>
        <v>0</v>
      </c>
      <c r="N38" s="20">
        <f t="shared" si="29"/>
        <v>0</v>
      </c>
      <c r="O38" s="20">
        <f t="shared" si="29"/>
        <v>0</v>
      </c>
      <c r="P38" s="20">
        <f t="shared" si="29"/>
        <v>0</v>
      </c>
      <c r="Q38" s="20">
        <f t="shared" si="29"/>
        <v>0</v>
      </c>
      <c r="R38" s="20">
        <f t="shared" si="29"/>
        <v>0</v>
      </c>
      <c r="S38" s="20">
        <f t="shared" si="29"/>
        <v>0</v>
      </c>
      <c r="T38" s="22"/>
    </row>
    <row r="39" spans="1:20" ht="38.25" customHeight="1">
      <c r="A39" s="41"/>
      <c r="B39" s="41"/>
      <c r="C39" s="41"/>
      <c r="D39" s="41" t="s">
        <v>86</v>
      </c>
      <c r="E39" s="42">
        <f>SUM(E13+E21+E29+E37)</f>
        <v>22032.549999999996</v>
      </c>
      <c r="F39" s="43">
        <v>0.87</v>
      </c>
      <c r="G39" s="43">
        <v>22</v>
      </c>
      <c r="H39" s="42">
        <f>SUM(H13+H21+H29+H37)</f>
        <v>19168.3185</v>
      </c>
      <c r="I39" s="42">
        <f>SUM(I13+I21+I29+I37)</f>
        <v>484716.1</v>
      </c>
      <c r="J39" s="43">
        <f aca="true" t="shared" si="30" ref="J39:S40">SUM(J7:J36)</f>
        <v>35344.9044</v>
      </c>
      <c r="K39" s="43">
        <f t="shared" si="30"/>
        <v>879797.16</v>
      </c>
      <c r="L39" s="43">
        <f t="shared" si="30"/>
        <v>915142.0644000001</v>
      </c>
      <c r="M39" s="43">
        <f t="shared" si="30"/>
        <v>0</v>
      </c>
      <c r="N39" s="43">
        <f t="shared" si="30"/>
        <v>0</v>
      </c>
      <c r="O39" s="43">
        <f t="shared" si="30"/>
        <v>0</v>
      </c>
      <c r="P39" s="43">
        <f t="shared" si="30"/>
        <v>0</v>
      </c>
      <c r="Q39" s="43">
        <f t="shared" si="30"/>
        <v>468000</v>
      </c>
      <c r="R39" s="43">
        <f t="shared" si="30"/>
        <v>0</v>
      </c>
      <c r="S39" s="43">
        <f t="shared" si="30"/>
        <v>0</v>
      </c>
      <c r="T39" s="45"/>
    </row>
    <row r="40" spans="1:20" ht="39" customHeight="1">
      <c r="A40" s="41"/>
      <c r="B40" s="41"/>
      <c r="C40" s="41"/>
      <c r="D40" s="41" t="s">
        <v>87</v>
      </c>
      <c r="E40" s="42">
        <f>SUM(E14+E22+E30+E38)</f>
        <v>631.66</v>
      </c>
      <c r="F40" s="43">
        <v>1.36</v>
      </c>
      <c r="G40" s="43">
        <v>22</v>
      </c>
      <c r="H40" s="42">
        <f>SUM(H14+H22+H30+H38)</f>
        <v>859.0576000000001</v>
      </c>
      <c r="I40" s="42">
        <f>SUM(I14+I22+I30+I38)</f>
        <v>13896.52</v>
      </c>
      <c r="J40" s="43">
        <f t="shared" si="30"/>
        <v>38522.057400000005</v>
      </c>
      <c r="K40" s="43">
        <f t="shared" si="30"/>
        <v>960138.9600000001</v>
      </c>
      <c r="L40" s="43">
        <f t="shared" si="30"/>
        <v>998661.0174000002</v>
      </c>
      <c r="M40" s="43">
        <f>SUM(M8:M37)</f>
        <v>0</v>
      </c>
      <c r="N40" s="43">
        <f t="shared" si="30"/>
        <v>0</v>
      </c>
      <c r="O40" s="43">
        <f t="shared" si="30"/>
        <v>0</v>
      </c>
      <c r="P40" s="43">
        <f t="shared" si="30"/>
        <v>0</v>
      </c>
      <c r="Q40" s="43">
        <v>0</v>
      </c>
      <c r="R40" s="43">
        <f t="shared" si="30"/>
        <v>0</v>
      </c>
      <c r="S40" s="43">
        <f t="shared" si="30"/>
        <v>0</v>
      </c>
      <c r="T40" s="45"/>
    </row>
    <row r="41" spans="1:20" ht="48">
      <c r="A41" s="26"/>
      <c r="B41" s="26"/>
      <c r="C41" s="26"/>
      <c r="D41" s="26" t="s">
        <v>88</v>
      </c>
      <c r="E41" s="27">
        <f>'2013'!E39+'2014'!E39</f>
        <v>26813.849999999995</v>
      </c>
      <c r="F41" s="27">
        <f>'2013'!F39+'2014'!F39</f>
        <v>0.87</v>
      </c>
      <c r="G41" s="27">
        <f>'2013'!G39+'2014'!G39</f>
        <v>22</v>
      </c>
      <c r="H41" s="27">
        <v>19168.3185</v>
      </c>
      <c r="I41" s="27">
        <v>484716.1</v>
      </c>
      <c r="J41" s="27">
        <f>'2013'!J39+'2014'!J39</f>
        <v>35344.9044</v>
      </c>
      <c r="K41" s="27">
        <f>'2013'!K39+'2014'!K39</f>
        <v>879797.16</v>
      </c>
      <c r="L41" s="27">
        <f>'2013'!L39+'2014'!L39</f>
        <v>915142.0644000001</v>
      </c>
      <c r="M41" s="27">
        <f>'2013'!M39+'2014'!M39</f>
        <v>0</v>
      </c>
      <c r="N41" s="27">
        <f>'2013'!N39+'2014'!N39</f>
        <v>0</v>
      </c>
      <c r="O41" s="27">
        <f>'2013'!O39+'2014'!O39</f>
        <v>0</v>
      </c>
      <c r="P41" s="27">
        <f>'2013'!P39+'2014'!P39</f>
        <v>0</v>
      </c>
      <c r="Q41" s="27">
        <f>'2013'!Q39+'2014'!Q39</f>
        <v>468000</v>
      </c>
      <c r="R41" s="27">
        <f>'2013'!R39+'2014'!R39</f>
        <v>0</v>
      </c>
      <c r="S41" s="27">
        <f>'2013'!S39+'2014'!S39</f>
        <v>0</v>
      </c>
      <c r="T41" s="30"/>
    </row>
    <row r="42" spans="1:20" ht="48">
      <c r="A42" s="26"/>
      <c r="B42" s="26"/>
      <c r="C42" s="26"/>
      <c r="D42" s="26" t="s">
        <v>89</v>
      </c>
      <c r="E42" s="27">
        <f>E40+'2013'!E40</f>
        <v>955.04</v>
      </c>
      <c r="F42" s="27">
        <f>F40+'2013'!F40</f>
        <v>1.36</v>
      </c>
      <c r="G42" s="27">
        <f>G40+'2013'!G40</f>
        <v>22</v>
      </c>
      <c r="H42" s="27">
        <v>859.0576000000001</v>
      </c>
      <c r="I42" s="27">
        <v>13896.52</v>
      </c>
      <c r="J42" s="27">
        <f>J40+'2013'!J40</f>
        <v>38522.057400000005</v>
      </c>
      <c r="K42" s="27">
        <f>K40+'2013'!K40</f>
        <v>960138.9600000001</v>
      </c>
      <c r="L42" s="27">
        <f>L40+'2013'!L40</f>
        <v>998661.0174000002</v>
      </c>
      <c r="M42" s="27">
        <f>M40+'2013'!M40</f>
        <v>0</v>
      </c>
      <c r="N42" s="27">
        <f>N40+'2013'!N40</f>
        <v>0</v>
      </c>
      <c r="O42" s="27">
        <f>O40+'2013'!O40</f>
        <v>0</v>
      </c>
      <c r="P42" s="27">
        <f>P40+'2013'!P40</f>
        <v>0</v>
      </c>
      <c r="Q42" s="27">
        <f>Q40+'2013'!Q40</f>
        <v>0</v>
      </c>
      <c r="R42" s="27">
        <f>R40+'2013'!R40</f>
        <v>0</v>
      </c>
      <c r="S42" s="27">
        <f>S40+'2013'!S40</f>
        <v>0</v>
      </c>
      <c r="T42" s="30"/>
    </row>
    <row r="43" spans="1:20" ht="12.75" customHeight="1">
      <c r="A43" s="74">
        <v>2</v>
      </c>
      <c r="B43" s="75" t="s">
        <v>59</v>
      </c>
      <c r="C43" s="77" t="s">
        <v>60</v>
      </c>
      <c r="D43" s="31" t="s">
        <v>61</v>
      </c>
      <c r="E43" s="32">
        <v>309.1</v>
      </c>
      <c r="F43" s="14">
        <v>0.87</v>
      </c>
      <c r="G43" s="14">
        <v>22</v>
      </c>
      <c r="H43" s="15">
        <f>E43*F43</f>
        <v>268.91700000000003</v>
      </c>
      <c r="I43" s="15">
        <f>G43*E43</f>
        <v>6800.200000000001</v>
      </c>
      <c r="J43" s="16">
        <f>(E43*F43)</f>
        <v>268.91700000000003</v>
      </c>
      <c r="K43" s="16">
        <f>E43*G43</f>
        <v>6800.200000000001</v>
      </c>
      <c r="L43" s="17">
        <f>SUM(J43,K43)</f>
        <v>7069.117000000001</v>
      </c>
      <c r="M43" s="15">
        <f aca="true" t="shared" si="31" ref="M43:N45">J43-H43</f>
        <v>0</v>
      </c>
      <c r="N43" s="15">
        <f t="shared" si="31"/>
        <v>0</v>
      </c>
      <c r="O43" s="16"/>
      <c r="P43" s="16"/>
      <c r="Q43" s="15"/>
      <c r="R43" s="15"/>
      <c r="S43" s="15"/>
      <c r="T43" s="18"/>
    </row>
    <row r="44" spans="1:20" ht="12.75" customHeight="1">
      <c r="A44" s="74"/>
      <c r="B44" s="75"/>
      <c r="C44" s="77"/>
      <c r="D44" s="31" t="s">
        <v>62</v>
      </c>
      <c r="E44" s="33">
        <v>227.1</v>
      </c>
      <c r="F44" s="14">
        <v>0.87</v>
      </c>
      <c r="G44" s="14">
        <v>22</v>
      </c>
      <c r="H44" s="15">
        <f>E44*F44</f>
        <v>197.577</v>
      </c>
      <c r="I44" s="15">
        <f>G44*E44</f>
        <v>4996.2</v>
      </c>
      <c r="J44" s="16">
        <f>(E44*F44)</f>
        <v>197.577</v>
      </c>
      <c r="K44" s="16">
        <f>E44*G44</f>
        <v>4996.2</v>
      </c>
      <c r="L44" s="17">
        <f>SUM(J44,K44)</f>
        <v>5193.777</v>
      </c>
      <c r="M44" s="15">
        <f t="shared" si="31"/>
        <v>0</v>
      </c>
      <c r="N44" s="15">
        <f t="shared" si="31"/>
        <v>0</v>
      </c>
      <c r="O44" s="16"/>
      <c r="P44" s="16"/>
      <c r="Q44" s="15"/>
      <c r="R44" s="15"/>
      <c r="S44" s="15"/>
      <c r="T44" s="18"/>
    </row>
    <row r="45" spans="1:20" ht="12.75" customHeight="1">
      <c r="A45" s="74"/>
      <c r="B45" s="75"/>
      <c r="C45" s="77"/>
      <c r="D45" s="31" t="s">
        <v>63</v>
      </c>
      <c r="E45" s="33">
        <v>426.36</v>
      </c>
      <c r="F45" s="14">
        <v>0.87</v>
      </c>
      <c r="G45" s="14">
        <v>22</v>
      </c>
      <c r="H45" s="15">
        <f>E45*F45</f>
        <v>370.9332</v>
      </c>
      <c r="I45" s="15">
        <f>G45*E45</f>
        <v>9379.92</v>
      </c>
      <c r="J45" s="16">
        <f>(E45*F45)</f>
        <v>370.9332</v>
      </c>
      <c r="K45" s="16">
        <f>E45*G45</f>
        <v>9379.92</v>
      </c>
      <c r="L45" s="17">
        <f>SUM(J45,K45)</f>
        <v>9750.8532</v>
      </c>
      <c r="M45" s="15">
        <f t="shared" si="31"/>
        <v>0</v>
      </c>
      <c r="N45" s="15">
        <f t="shared" si="31"/>
        <v>0</v>
      </c>
      <c r="O45" s="16"/>
      <c r="P45" s="16"/>
      <c r="Q45" s="15"/>
      <c r="R45" s="15"/>
      <c r="S45" s="15"/>
      <c r="T45" s="18"/>
    </row>
    <row r="46" spans="1:20" ht="12.75" customHeight="1">
      <c r="A46" s="74"/>
      <c r="B46" s="75"/>
      <c r="C46" s="77"/>
      <c r="D46" s="19" t="s">
        <v>64</v>
      </c>
      <c r="E46" s="20">
        <f>SUM(E43,E44,E45)</f>
        <v>962.5600000000001</v>
      </c>
      <c r="F46" s="20">
        <v>0.87</v>
      </c>
      <c r="G46" s="20">
        <v>22</v>
      </c>
      <c r="H46" s="20">
        <f>SUM(H43,H44,H45)</f>
        <v>837.4272000000001</v>
      </c>
      <c r="I46" s="20">
        <f>SUM(I43,I44,I45)</f>
        <v>21176.32</v>
      </c>
      <c r="J46" s="20">
        <f aca="true" t="shared" si="32" ref="J46:S46">SUM(J43,J44,J45)</f>
        <v>837.4272000000001</v>
      </c>
      <c r="K46" s="20">
        <f t="shared" si="32"/>
        <v>21176.32</v>
      </c>
      <c r="L46" s="20">
        <f t="shared" si="32"/>
        <v>22013.747199999998</v>
      </c>
      <c r="M46" s="20">
        <f t="shared" si="32"/>
        <v>0</v>
      </c>
      <c r="N46" s="20">
        <f t="shared" si="32"/>
        <v>0</v>
      </c>
      <c r="O46" s="20">
        <f t="shared" si="32"/>
        <v>0</v>
      </c>
      <c r="P46" s="20">
        <f t="shared" si="32"/>
        <v>0</v>
      </c>
      <c r="Q46" s="20">
        <f t="shared" si="32"/>
        <v>0</v>
      </c>
      <c r="R46" s="20">
        <f t="shared" si="32"/>
        <v>0</v>
      </c>
      <c r="S46" s="20">
        <f t="shared" si="32"/>
        <v>0</v>
      </c>
      <c r="T46" s="22"/>
    </row>
    <row r="47" spans="1:20" ht="12.75" customHeight="1">
      <c r="A47" s="74"/>
      <c r="B47" s="75"/>
      <c r="C47" s="77"/>
      <c r="D47" s="31" t="s">
        <v>65</v>
      </c>
      <c r="E47" s="32">
        <v>329.56</v>
      </c>
      <c r="F47" s="14">
        <v>0.87</v>
      </c>
      <c r="G47" s="14">
        <v>22</v>
      </c>
      <c r="H47" s="15">
        <f>E47*F47</f>
        <v>286.7172</v>
      </c>
      <c r="I47" s="15">
        <f>G47*E47</f>
        <v>7250.32</v>
      </c>
      <c r="J47" s="16">
        <f>(E47*F47)</f>
        <v>286.7172</v>
      </c>
      <c r="K47" s="16">
        <f>E47*G47</f>
        <v>7250.32</v>
      </c>
      <c r="L47" s="17">
        <f>SUM(J47,K47)</f>
        <v>7537.0372</v>
      </c>
      <c r="M47" s="15">
        <f aca="true" t="shared" si="33" ref="M47:N49">J47-H47</f>
        <v>0</v>
      </c>
      <c r="N47" s="15">
        <f t="shared" si="33"/>
        <v>0</v>
      </c>
      <c r="O47" s="16"/>
      <c r="P47" s="16"/>
      <c r="Q47" s="15"/>
      <c r="R47" s="15"/>
      <c r="S47" s="15"/>
      <c r="T47" s="18"/>
    </row>
    <row r="48" spans="1:20" ht="12.75" customHeight="1">
      <c r="A48" s="74"/>
      <c r="B48" s="75"/>
      <c r="C48" s="77"/>
      <c r="D48" s="31" t="s">
        <v>66</v>
      </c>
      <c r="E48" s="32">
        <v>369.4</v>
      </c>
      <c r="F48" s="14">
        <v>0.87</v>
      </c>
      <c r="G48" s="14">
        <v>22</v>
      </c>
      <c r="H48" s="15">
        <f>E48*F48</f>
        <v>321.378</v>
      </c>
      <c r="I48" s="15">
        <f>G48*E48</f>
        <v>8126.799999999999</v>
      </c>
      <c r="J48" s="16">
        <f>(E48*F48)</f>
        <v>321.378</v>
      </c>
      <c r="K48" s="16">
        <f>E48*G48</f>
        <v>8126.799999999999</v>
      </c>
      <c r="L48" s="17">
        <f>SUM(J48,K48)</f>
        <v>8448.178</v>
      </c>
      <c r="M48" s="15">
        <f t="shared" si="33"/>
        <v>0</v>
      </c>
      <c r="N48" s="15">
        <f t="shared" si="33"/>
        <v>0</v>
      </c>
      <c r="O48" s="16"/>
      <c r="P48" s="16"/>
      <c r="Q48" s="15"/>
      <c r="R48" s="15"/>
      <c r="S48" s="15"/>
      <c r="T48" s="18"/>
    </row>
    <row r="49" spans="1:20" ht="12.75" customHeight="1">
      <c r="A49" s="74"/>
      <c r="B49" s="75"/>
      <c r="C49" s="77"/>
      <c r="D49" s="31" t="s">
        <v>67</v>
      </c>
      <c r="E49" s="32">
        <v>354.22</v>
      </c>
      <c r="F49" s="14">
        <v>0.87</v>
      </c>
      <c r="G49" s="14">
        <v>22</v>
      </c>
      <c r="H49" s="15">
        <f>E49*F49</f>
        <v>308.1714</v>
      </c>
      <c r="I49" s="15">
        <f>G49*E49</f>
        <v>7792.84</v>
      </c>
      <c r="J49" s="16">
        <f>(E49*F49)</f>
        <v>308.1714</v>
      </c>
      <c r="K49" s="16">
        <f>E49*G49</f>
        <v>7792.84</v>
      </c>
      <c r="L49" s="17">
        <f>SUM(J49,K49)</f>
        <v>8101.0114</v>
      </c>
      <c r="M49" s="15">
        <f t="shared" si="33"/>
        <v>0</v>
      </c>
      <c r="N49" s="15">
        <f t="shared" si="33"/>
        <v>0</v>
      </c>
      <c r="O49" s="16"/>
      <c r="P49" s="16"/>
      <c r="Q49" s="15"/>
      <c r="R49" s="15"/>
      <c r="S49" s="15"/>
      <c r="T49" s="18"/>
    </row>
    <row r="50" spans="1:20" ht="12.75" customHeight="1">
      <c r="A50" s="74"/>
      <c r="B50" s="75"/>
      <c r="C50" s="77"/>
      <c r="D50" s="19" t="s">
        <v>68</v>
      </c>
      <c r="E50" s="20">
        <f>SUM(E47,E48,E49)</f>
        <v>1053.18</v>
      </c>
      <c r="F50" s="20">
        <v>0.87</v>
      </c>
      <c r="G50" s="20">
        <v>22</v>
      </c>
      <c r="H50" s="20">
        <f>SUM(H47,H48,H49)</f>
        <v>916.2665999999999</v>
      </c>
      <c r="I50" s="20">
        <f>SUM(I47,I48,I49)</f>
        <v>23169.96</v>
      </c>
      <c r="J50" s="20">
        <f aca="true" t="shared" si="34" ref="J50:S50">SUM(J47,J48,J49)</f>
        <v>916.2665999999999</v>
      </c>
      <c r="K50" s="20">
        <f t="shared" si="34"/>
        <v>23169.96</v>
      </c>
      <c r="L50" s="20">
        <f t="shared" si="34"/>
        <v>24086.226599999998</v>
      </c>
      <c r="M50" s="20">
        <f t="shared" si="34"/>
        <v>0</v>
      </c>
      <c r="N50" s="20">
        <f t="shared" si="34"/>
        <v>0</v>
      </c>
      <c r="O50" s="20">
        <f t="shared" si="34"/>
        <v>0</v>
      </c>
      <c r="P50" s="20">
        <f t="shared" si="34"/>
        <v>0</v>
      </c>
      <c r="Q50" s="20">
        <f t="shared" si="34"/>
        <v>0</v>
      </c>
      <c r="R50" s="20">
        <f t="shared" si="34"/>
        <v>0</v>
      </c>
      <c r="S50" s="20">
        <f t="shared" si="34"/>
        <v>0</v>
      </c>
      <c r="T50" s="22"/>
    </row>
    <row r="51" spans="1:20" ht="12.75" customHeight="1">
      <c r="A51" s="74"/>
      <c r="B51" s="75"/>
      <c r="C51" s="77"/>
      <c r="D51" s="31" t="s">
        <v>69</v>
      </c>
      <c r="E51" s="32">
        <v>387.5</v>
      </c>
      <c r="F51" s="14">
        <v>0.87</v>
      </c>
      <c r="G51" s="14">
        <v>22</v>
      </c>
      <c r="H51" s="15">
        <f>E51*F51</f>
        <v>337.125</v>
      </c>
      <c r="I51" s="15">
        <f>G51*E51</f>
        <v>8525</v>
      </c>
      <c r="J51" s="16">
        <f>(E51*F51)</f>
        <v>337.125</v>
      </c>
      <c r="K51" s="16">
        <f>E51*G51</f>
        <v>8525</v>
      </c>
      <c r="L51" s="17">
        <f>SUM(J51,K51)</f>
        <v>8862.125</v>
      </c>
      <c r="M51" s="15">
        <f aca="true" t="shared" si="35" ref="M51:N53">J51-H51</f>
        <v>0</v>
      </c>
      <c r="N51" s="15">
        <f t="shared" si="35"/>
        <v>0</v>
      </c>
      <c r="O51" s="16"/>
      <c r="P51" s="16"/>
      <c r="Q51" s="15"/>
      <c r="R51" s="15"/>
      <c r="S51" s="15"/>
      <c r="T51" s="18"/>
    </row>
    <row r="52" spans="1:20" ht="12.75" customHeight="1">
      <c r="A52" s="74"/>
      <c r="B52" s="75"/>
      <c r="C52" s="77"/>
      <c r="D52" s="31" t="s">
        <v>70</v>
      </c>
      <c r="E52" s="32">
        <v>432.06</v>
      </c>
      <c r="F52" s="14">
        <v>0.87</v>
      </c>
      <c r="G52" s="14">
        <v>22</v>
      </c>
      <c r="H52" s="15">
        <f>E52*F52</f>
        <v>375.8922</v>
      </c>
      <c r="I52" s="15">
        <f>G52*E52</f>
        <v>9505.32</v>
      </c>
      <c r="J52" s="16">
        <f>(E52*F52)</f>
        <v>375.8922</v>
      </c>
      <c r="K52" s="16">
        <f>E52*G52</f>
        <v>9505.32</v>
      </c>
      <c r="L52" s="17">
        <f>SUM(J52,K52)</f>
        <v>9881.2122</v>
      </c>
      <c r="M52" s="15">
        <f t="shared" si="35"/>
        <v>0</v>
      </c>
      <c r="N52" s="15">
        <f t="shared" si="35"/>
        <v>0</v>
      </c>
      <c r="O52" s="16"/>
      <c r="P52" s="16"/>
      <c r="Q52" s="15"/>
      <c r="R52" s="15"/>
      <c r="S52" s="15"/>
      <c r="T52" s="18"/>
    </row>
    <row r="53" spans="1:20" ht="13.5" customHeight="1">
      <c r="A53" s="74"/>
      <c r="B53" s="75"/>
      <c r="C53" s="77"/>
      <c r="D53" s="31" t="s">
        <v>71</v>
      </c>
      <c r="E53" s="33">
        <v>418.8</v>
      </c>
      <c r="F53" s="14">
        <v>0.87</v>
      </c>
      <c r="G53" s="14">
        <v>22</v>
      </c>
      <c r="H53" s="15">
        <f>E53*F53</f>
        <v>364.356</v>
      </c>
      <c r="I53" s="15">
        <f>G53*E53</f>
        <v>9213.6</v>
      </c>
      <c r="J53" s="16">
        <f>(E53*F53)</f>
        <v>364.356</v>
      </c>
      <c r="K53" s="16">
        <f>E53*G53</f>
        <v>9213.6</v>
      </c>
      <c r="L53" s="17">
        <f>SUM(J53,K53)</f>
        <v>9577.956</v>
      </c>
      <c r="M53" s="15">
        <f t="shared" si="35"/>
        <v>0</v>
      </c>
      <c r="N53" s="15">
        <f t="shared" si="35"/>
        <v>0</v>
      </c>
      <c r="O53" s="16"/>
      <c r="P53" s="16"/>
      <c r="Q53" s="15"/>
      <c r="R53" s="15"/>
      <c r="S53" s="15"/>
      <c r="T53" s="18"/>
    </row>
    <row r="54" spans="1:20" ht="13.5" customHeight="1">
      <c r="A54" s="74"/>
      <c r="B54" s="75"/>
      <c r="C54" s="77"/>
      <c r="D54" s="19" t="s">
        <v>72</v>
      </c>
      <c r="E54" s="20">
        <f>SUM(E51,E52,E53)</f>
        <v>1238.36</v>
      </c>
      <c r="F54" s="20">
        <v>0.87</v>
      </c>
      <c r="G54" s="20">
        <v>22</v>
      </c>
      <c r="H54" s="20">
        <f>SUM(H51,H52,H53)</f>
        <v>1077.3732</v>
      </c>
      <c r="I54" s="20">
        <f>SUM(I51,I52,I53)</f>
        <v>27243.92</v>
      </c>
      <c r="J54" s="20">
        <f aca="true" t="shared" si="36" ref="J54:S54">SUM(J51,J52,J53)</f>
        <v>1077.3732</v>
      </c>
      <c r="K54" s="20">
        <f t="shared" si="36"/>
        <v>27243.92</v>
      </c>
      <c r="L54" s="20">
        <f t="shared" si="36"/>
        <v>28321.2932</v>
      </c>
      <c r="M54" s="20">
        <f t="shared" si="36"/>
        <v>0</v>
      </c>
      <c r="N54" s="20">
        <f t="shared" si="36"/>
        <v>0</v>
      </c>
      <c r="O54" s="20">
        <f t="shared" si="36"/>
        <v>0</v>
      </c>
      <c r="P54" s="20">
        <f t="shared" si="36"/>
        <v>0</v>
      </c>
      <c r="Q54" s="20">
        <f t="shared" si="36"/>
        <v>0</v>
      </c>
      <c r="R54" s="20">
        <f t="shared" si="36"/>
        <v>0</v>
      </c>
      <c r="S54" s="20">
        <f t="shared" si="36"/>
        <v>0</v>
      </c>
      <c r="T54" s="22"/>
    </row>
    <row r="55" spans="1:20" ht="12.75">
      <c r="A55" s="74"/>
      <c r="B55" s="75"/>
      <c r="C55" s="77"/>
      <c r="D55" s="31" t="s">
        <v>73</v>
      </c>
      <c r="E55" s="32">
        <v>387.64</v>
      </c>
      <c r="F55" s="14">
        <v>0.87</v>
      </c>
      <c r="G55" s="14">
        <v>22</v>
      </c>
      <c r="H55" s="15">
        <f>E55*F55</f>
        <v>337.2468</v>
      </c>
      <c r="I55" s="15">
        <f>G55*E55</f>
        <v>8528.08</v>
      </c>
      <c r="J55" s="16">
        <f>(E55*F55)</f>
        <v>337.2468</v>
      </c>
      <c r="K55" s="16">
        <f>E55*G55</f>
        <v>8528.08</v>
      </c>
      <c r="L55" s="17">
        <f>SUM(J55,K55)</f>
        <v>8865.3268</v>
      </c>
      <c r="M55" s="15">
        <f aca="true" t="shared" si="37" ref="M55:N57">J55-H55</f>
        <v>0</v>
      </c>
      <c r="N55" s="15">
        <f t="shared" si="37"/>
        <v>0</v>
      </c>
      <c r="O55" s="16"/>
      <c r="P55" s="16"/>
      <c r="Q55" s="15"/>
      <c r="R55" s="15"/>
      <c r="S55" s="15"/>
      <c r="T55" s="18"/>
    </row>
    <row r="56" spans="1:20" ht="12.75">
      <c r="A56" s="74"/>
      <c r="B56" s="75"/>
      <c r="C56" s="77"/>
      <c r="D56" s="31" t="s">
        <v>74</v>
      </c>
      <c r="E56" s="32">
        <v>377.94</v>
      </c>
      <c r="F56" s="14">
        <v>0.87</v>
      </c>
      <c r="G56" s="14">
        <v>22</v>
      </c>
      <c r="H56" s="15">
        <f>E56*F56</f>
        <v>328.8078</v>
      </c>
      <c r="I56" s="15">
        <f>G56*E56</f>
        <v>8314.68</v>
      </c>
      <c r="J56" s="16">
        <f>(E56*F56)</f>
        <v>328.8078</v>
      </c>
      <c r="K56" s="16">
        <f>E56*G56</f>
        <v>8314.68</v>
      </c>
      <c r="L56" s="17">
        <f>SUM(J56,K56)</f>
        <v>8643.4878</v>
      </c>
      <c r="M56" s="15">
        <f t="shared" si="37"/>
        <v>0</v>
      </c>
      <c r="N56" s="15">
        <f t="shared" si="37"/>
        <v>0</v>
      </c>
      <c r="O56" s="16"/>
      <c r="P56" s="16"/>
      <c r="Q56" s="15">
        <f>+22540+24000+30500</f>
        <v>77040</v>
      </c>
      <c r="R56" s="15"/>
      <c r="S56" s="15"/>
      <c r="T56" s="18"/>
    </row>
    <row r="57" spans="1:20" ht="12.75">
      <c r="A57" s="74"/>
      <c r="B57" s="75"/>
      <c r="C57" s="77"/>
      <c r="D57" s="31" t="s">
        <v>75</v>
      </c>
      <c r="E57" s="33">
        <v>312.12</v>
      </c>
      <c r="F57" s="14">
        <v>0.87</v>
      </c>
      <c r="G57" s="14">
        <v>22</v>
      </c>
      <c r="H57" s="15">
        <f>E57*F57</f>
        <v>271.5444</v>
      </c>
      <c r="I57" s="15">
        <f>G57*E57</f>
        <v>6866.64</v>
      </c>
      <c r="J57" s="16">
        <f>(E57*F57)</f>
        <v>271.5444</v>
      </c>
      <c r="K57" s="16">
        <f>E57*G57</f>
        <v>6866.64</v>
      </c>
      <c r="L57" s="17">
        <f>SUM(J57,K57)</f>
        <v>7138.1844</v>
      </c>
      <c r="M57" s="15">
        <f t="shared" si="37"/>
        <v>0</v>
      </c>
      <c r="N57" s="15">
        <f t="shared" si="37"/>
        <v>0</v>
      </c>
      <c r="O57" s="16"/>
      <c r="P57" s="16"/>
      <c r="Q57" s="15"/>
      <c r="R57" s="15"/>
      <c r="S57" s="15"/>
      <c r="T57" s="18"/>
    </row>
    <row r="58" spans="1:20" ht="24">
      <c r="A58" s="34"/>
      <c r="B58" s="34"/>
      <c r="C58" s="34"/>
      <c r="D58" s="19" t="s">
        <v>76</v>
      </c>
      <c r="E58" s="20">
        <f>SUM(E55,E56,E57)</f>
        <v>1077.6999999999998</v>
      </c>
      <c r="F58" s="20">
        <v>0.87</v>
      </c>
      <c r="G58" s="20">
        <v>22</v>
      </c>
      <c r="H58" s="20">
        <f>SUM(H55,H56,H57)</f>
        <v>937.5989999999999</v>
      </c>
      <c r="I58" s="20">
        <f>SUM(I55,I56,I57)</f>
        <v>23709.4</v>
      </c>
      <c r="J58" s="20">
        <f aca="true" t="shared" si="38" ref="J58:S58">SUM(J55,J56,J57)</f>
        <v>937.5989999999999</v>
      </c>
      <c r="K58" s="20">
        <f t="shared" si="38"/>
        <v>23709.4</v>
      </c>
      <c r="L58" s="20">
        <f t="shared" si="38"/>
        <v>24646.999000000003</v>
      </c>
      <c r="M58" s="20">
        <f t="shared" si="38"/>
        <v>0</v>
      </c>
      <c r="N58" s="20">
        <f t="shared" si="38"/>
        <v>0</v>
      </c>
      <c r="O58" s="20">
        <f t="shared" si="38"/>
        <v>0</v>
      </c>
      <c r="P58" s="20">
        <f t="shared" si="38"/>
        <v>0</v>
      </c>
      <c r="Q58" s="20">
        <f t="shared" si="38"/>
        <v>77040</v>
      </c>
      <c r="R58" s="20">
        <f t="shared" si="38"/>
        <v>0</v>
      </c>
      <c r="S58" s="20">
        <f t="shared" si="38"/>
        <v>0</v>
      </c>
      <c r="T58" s="22"/>
    </row>
    <row r="59" spans="1:20" s="37" customFormat="1" ht="24">
      <c r="A59" s="44"/>
      <c r="B59" s="44"/>
      <c r="C59" s="46"/>
      <c r="D59" s="47" t="s">
        <v>85</v>
      </c>
      <c r="E59" s="42">
        <f>SUM(E46+E50+E54+E58)</f>
        <v>4331.8</v>
      </c>
      <c r="F59" s="42">
        <v>0.87</v>
      </c>
      <c r="G59" s="42">
        <v>22</v>
      </c>
      <c r="H59" s="42">
        <f>SUM(H46+H50+H54+H58)</f>
        <v>3768.666</v>
      </c>
      <c r="I59" s="42">
        <f>SUM(I46+I50+I54+I58)</f>
        <v>95299.6</v>
      </c>
      <c r="J59" s="42">
        <f aca="true" t="shared" si="39" ref="J59:S59">SUM(J46+J50+J54+J58)</f>
        <v>3768.666</v>
      </c>
      <c r="K59" s="42">
        <f t="shared" si="39"/>
        <v>95299.6</v>
      </c>
      <c r="L59" s="42">
        <f t="shared" si="39"/>
        <v>99068.266</v>
      </c>
      <c r="M59" s="42">
        <f t="shared" si="39"/>
        <v>0</v>
      </c>
      <c r="N59" s="42">
        <f t="shared" si="39"/>
        <v>0</v>
      </c>
      <c r="O59" s="42">
        <f t="shared" si="39"/>
        <v>0</v>
      </c>
      <c r="P59" s="42">
        <f t="shared" si="39"/>
        <v>0</v>
      </c>
      <c r="Q59" s="42">
        <f t="shared" si="39"/>
        <v>77040</v>
      </c>
      <c r="R59" s="42">
        <f t="shared" si="39"/>
        <v>0</v>
      </c>
      <c r="S59" s="42">
        <f t="shared" si="39"/>
        <v>0</v>
      </c>
      <c r="T59" s="45"/>
    </row>
    <row r="60" spans="1:20" s="37" customFormat="1" ht="36">
      <c r="A60" s="48"/>
      <c r="B60" s="48"/>
      <c r="C60" s="49"/>
      <c r="D60" s="26" t="s">
        <v>90</v>
      </c>
      <c r="E60" s="27">
        <f>E59+'2013'!E57</f>
        <v>5345.676</v>
      </c>
      <c r="F60" s="27">
        <f>F59+'2013'!F57</f>
        <v>0.87</v>
      </c>
      <c r="G60" s="27">
        <f>G59+'2013'!G57</f>
        <v>22</v>
      </c>
      <c r="H60" s="27">
        <v>3768.666</v>
      </c>
      <c r="I60" s="27">
        <v>95299.6</v>
      </c>
      <c r="J60" s="27">
        <f>J59+'2013'!J57</f>
        <v>3768.666</v>
      </c>
      <c r="K60" s="27">
        <f>K59+'2013'!K57</f>
        <v>95299.6</v>
      </c>
      <c r="L60" s="27">
        <f>L59+'2013'!L57</f>
        <v>99068.266</v>
      </c>
      <c r="M60" s="27">
        <f>M59+'2013'!M57</f>
        <v>0</v>
      </c>
      <c r="N60" s="27">
        <f>N59+'2013'!N57</f>
        <v>0</v>
      </c>
      <c r="O60" s="27">
        <f>O59+'2013'!O57</f>
        <v>0</v>
      </c>
      <c r="P60" s="27">
        <f>P59+'2013'!P57</f>
        <v>0</v>
      </c>
      <c r="Q60" s="27">
        <f>Q59+'2013'!Q57</f>
        <v>77040</v>
      </c>
      <c r="R60" s="27">
        <f>R59+'2013'!R57</f>
        <v>0</v>
      </c>
      <c r="S60" s="27">
        <f>S59+'2013'!S57</f>
        <v>0</v>
      </c>
      <c r="T60" s="30"/>
    </row>
    <row r="61" spans="1:20" ht="12.75" customHeight="1">
      <c r="A61" s="74">
        <v>3</v>
      </c>
      <c r="B61" s="75" t="s">
        <v>78</v>
      </c>
      <c r="C61" s="77" t="s">
        <v>79</v>
      </c>
      <c r="D61" s="31" t="s">
        <v>61</v>
      </c>
      <c r="E61" s="32">
        <v>526.76</v>
      </c>
      <c r="F61" s="14">
        <v>0.87</v>
      </c>
      <c r="G61" s="14">
        <v>22</v>
      </c>
      <c r="H61" s="15">
        <f>E61*F61</f>
        <v>458.2812</v>
      </c>
      <c r="I61" s="15">
        <f>G61*E61</f>
        <v>11588.72</v>
      </c>
      <c r="J61" s="16">
        <f>(E61*F61)</f>
        <v>458.2812</v>
      </c>
      <c r="K61" s="16">
        <f>E61*G61</f>
        <v>11588.72</v>
      </c>
      <c r="L61" s="17">
        <f>SUM(J61,K61)</f>
        <v>12047.001199999999</v>
      </c>
      <c r="M61" s="15">
        <f aca="true" t="shared" si="40" ref="M61:N63">J61-H61</f>
        <v>0</v>
      </c>
      <c r="N61" s="15">
        <f t="shared" si="40"/>
        <v>0</v>
      </c>
      <c r="O61" s="16"/>
      <c r="P61" s="16"/>
      <c r="Q61" s="15"/>
      <c r="R61" s="15"/>
      <c r="S61" s="15"/>
      <c r="T61" s="18"/>
    </row>
    <row r="62" spans="1:20" ht="12.75">
      <c r="A62" s="74"/>
      <c r="B62" s="75"/>
      <c r="C62" s="77"/>
      <c r="D62" s="31" t="s">
        <v>62</v>
      </c>
      <c r="E62" s="33">
        <v>550.32</v>
      </c>
      <c r="F62" s="14">
        <v>0.87</v>
      </c>
      <c r="G62" s="14">
        <v>22</v>
      </c>
      <c r="H62" s="15">
        <f>E62*F62</f>
        <v>478.77840000000003</v>
      </c>
      <c r="I62" s="15">
        <f>G62*E62</f>
        <v>12107.04</v>
      </c>
      <c r="J62" s="16">
        <f>(E62*F62)</f>
        <v>478.77840000000003</v>
      </c>
      <c r="K62" s="16">
        <f>E62*G62</f>
        <v>12107.04</v>
      </c>
      <c r="L62" s="17">
        <f>SUM(J62,K62)</f>
        <v>12585.8184</v>
      </c>
      <c r="M62" s="15">
        <f t="shared" si="40"/>
        <v>0</v>
      </c>
      <c r="N62" s="15">
        <f t="shared" si="40"/>
        <v>0</v>
      </c>
      <c r="O62" s="16"/>
      <c r="P62" s="16"/>
      <c r="Q62" s="15"/>
      <c r="R62" s="15"/>
      <c r="S62" s="15"/>
      <c r="T62" s="18"/>
    </row>
    <row r="63" spans="1:20" ht="12.75">
      <c r="A63" s="74"/>
      <c r="B63" s="75"/>
      <c r="C63" s="77"/>
      <c r="D63" s="31" t="s">
        <v>63</v>
      </c>
      <c r="E63" s="33">
        <v>421.02</v>
      </c>
      <c r="F63" s="14">
        <v>0.87</v>
      </c>
      <c r="G63" s="14">
        <v>22</v>
      </c>
      <c r="H63" s="15">
        <f>E63*F63</f>
        <v>366.2874</v>
      </c>
      <c r="I63" s="15">
        <f>G63*E63</f>
        <v>9262.439999999999</v>
      </c>
      <c r="J63" s="16">
        <f>(E63*F63)</f>
        <v>366.2874</v>
      </c>
      <c r="K63" s="16">
        <f>E63*G63</f>
        <v>9262.439999999999</v>
      </c>
      <c r="L63" s="17">
        <f>SUM(J63,K63)</f>
        <v>9628.727399999998</v>
      </c>
      <c r="M63" s="15">
        <f t="shared" si="40"/>
        <v>0</v>
      </c>
      <c r="N63" s="15">
        <f t="shared" si="40"/>
        <v>0</v>
      </c>
      <c r="O63" s="16"/>
      <c r="P63" s="16"/>
      <c r="Q63" s="15"/>
      <c r="R63" s="15"/>
      <c r="S63" s="15"/>
      <c r="T63" s="18"/>
    </row>
    <row r="64" spans="1:20" ht="24">
      <c r="A64" s="74"/>
      <c r="B64" s="75"/>
      <c r="C64" s="77"/>
      <c r="D64" s="19" t="s">
        <v>64</v>
      </c>
      <c r="E64" s="20">
        <f>SUM(E61,E62,E63)</f>
        <v>1498.1</v>
      </c>
      <c r="F64" s="20">
        <v>0.87</v>
      </c>
      <c r="G64" s="20">
        <v>22</v>
      </c>
      <c r="H64" s="20">
        <f>SUM(H61,H62,H63)</f>
        <v>1303.347</v>
      </c>
      <c r="I64" s="20">
        <f>SUM(I61,I62,I63)</f>
        <v>32958.2</v>
      </c>
      <c r="J64" s="20">
        <f aca="true" t="shared" si="41" ref="J64:S64">SUM(J61,J62,J63)</f>
        <v>1303.347</v>
      </c>
      <c r="K64" s="20">
        <f t="shared" si="41"/>
        <v>32958.2</v>
      </c>
      <c r="L64" s="20">
        <f t="shared" si="41"/>
        <v>34261.547</v>
      </c>
      <c r="M64" s="20">
        <f t="shared" si="41"/>
        <v>0</v>
      </c>
      <c r="N64" s="20">
        <f t="shared" si="41"/>
        <v>0</v>
      </c>
      <c r="O64" s="20">
        <f t="shared" si="41"/>
        <v>0</v>
      </c>
      <c r="P64" s="20">
        <f t="shared" si="41"/>
        <v>0</v>
      </c>
      <c r="Q64" s="20">
        <f t="shared" si="41"/>
        <v>0</v>
      </c>
      <c r="R64" s="20">
        <f t="shared" si="41"/>
        <v>0</v>
      </c>
      <c r="S64" s="20">
        <f t="shared" si="41"/>
        <v>0</v>
      </c>
      <c r="T64" s="22"/>
    </row>
    <row r="65" spans="1:20" ht="12.75">
      <c r="A65" s="74"/>
      <c r="B65" s="75"/>
      <c r="C65" s="77"/>
      <c r="D65" s="31" t="s">
        <v>65</v>
      </c>
      <c r="E65" s="32">
        <v>508.76</v>
      </c>
      <c r="F65" s="14">
        <v>0.87</v>
      </c>
      <c r="G65" s="14">
        <v>22</v>
      </c>
      <c r="H65" s="15">
        <f>E65*F65</f>
        <v>442.6212</v>
      </c>
      <c r="I65" s="15">
        <f>G65*E65</f>
        <v>11192.72</v>
      </c>
      <c r="J65" s="16">
        <f>(E65*F65)</f>
        <v>442.6212</v>
      </c>
      <c r="K65" s="16">
        <f>E65*G65</f>
        <v>11192.72</v>
      </c>
      <c r="L65" s="17">
        <f>SUM(J65,K65)</f>
        <v>11635.341199999999</v>
      </c>
      <c r="M65" s="15">
        <f aca="true" t="shared" si="42" ref="M65:N67">J65-H65</f>
        <v>0</v>
      </c>
      <c r="N65" s="15">
        <f t="shared" si="42"/>
        <v>0</v>
      </c>
      <c r="O65" s="16"/>
      <c r="P65" s="16"/>
      <c r="Q65" s="15"/>
      <c r="R65" s="15"/>
      <c r="S65" s="15"/>
      <c r="T65" s="18"/>
    </row>
    <row r="66" spans="1:20" ht="12.75">
      <c r="A66" s="74"/>
      <c r="B66" s="75"/>
      <c r="C66" s="77"/>
      <c r="D66" s="31" t="s">
        <v>66</v>
      </c>
      <c r="E66" s="32">
        <v>466.54</v>
      </c>
      <c r="F66" s="14">
        <v>0.87</v>
      </c>
      <c r="G66" s="14">
        <v>22</v>
      </c>
      <c r="H66" s="15">
        <f>E66*F66</f>
        <v>405.88980000000004</v>
      </c>
      <c r="I66" s="15">
        <f>G66*E66</f>
        <v>10263.880000000001</v>
      </c>
      <c r="J66" s="16">
        <f>(E66*F66)</f>
        <v>405.88980000000004</v>
      </c>
      <c r="K66" s="16">
        <f>E66*G66</f>
        <v>10263.880000000001</v>
      </c>
      <c r="L66" s="17">
        <f>SUM(J66,K66)</f>
        <v>10669.769800000002</v>
      </c>
      <c r="M66" s="15">
        <f t="shared" si="42"/>
        <v>0</v>
      </c>
      <c r="N66" s="15">
        <f t="shared" si="42"/>
        <v>0</v>
      </c>
      <c r="O66" s="16"/>
      <c r="P66" s="16"/>
      <c r="Q66" s="15"/>
      <c r="R66" s="15"/>
      <c r="S66" s="15"/>
      <c r="T66" s="18"/>
    </row>
    <row r="67" spans="1:20" ht="12.75">
      <c r="A67" s="74"/>
      <c r="B67" s="75"/>
      <c r="C67" s="77"/>
      <c r="D67" s="31" t="s">
        <v>67</v>
      </c>
      <c r="E67" s="32">
        <v>570.76</v>
      </c>
      <c r="F67" s="14">
        <v>0.87</v>
      </c>
      <c r="G67" s="14">
        <v>22</v>
      </c>
      <c r="H67" s="15">
        <f>E67*F67</f>
        <v>496.5612</v>
      </c>
      <c r="I67" s="15">
        <f>G67*E67</f>
        <v>12556.72</v>
      </c>
      <c r="J67" s="16">
        <f>(E67*F67)</f>
        <v>496.5612</v>
      </c>
      <c r="K67" s="16">
        <f>E67*G67</f>
        <v>12556.72</v>
      </c>
      <c r="L67" s="17">
        <f>SUM(J67,K67)</f>
        <v>13053.2812</v>
      </c>
      <c r="M67" s="15">
        <f t="shared" si="42"/>
        <v>0</v>
      </c>
      <c r="N67" s="15">
        <f t="shared" si="42"/>
        <v>0</v>
      </c>
      <c r="O67" s="16"/>
      <c r="P67" s="16"/>
      <c r="Q67" s="15"/>
      <c r="R67" s="15"/>
      <c r="S67" s="15"/>
      <c r="T67" s="18"/>
    </row>
    <row r="68" spans="1:20" ht="24">
      <c r="A68" s="74"/>
      <c r="B68" s="75"/>
      <c r="C68" s="77"/>
      <c r="D68" s="19" t="s">
        <v>68</v>
      </c>
      <c r="E68" s="20">
        <f>SUM(E65,E66,E67)</f>
        <v>1546.06</v>
      </c>
      <c r="F68" s="20">
        <v>0.87</v>
      </c>
      <c r="G68" s="20">
        <v>22</v>
      </c>
      <c r="H68" s="20">
        <f>SUM(H65,H66,H67)</f>
        <v>1345.0722</v>
      </c>
      <c r="I68" s="20">
        <f>SUM(I65,I66,I67)</f>
        <v>34013.32</v>
      </c>
      <c r="J68" s="20">
        <f aca="true" t="shared" si="43" ref="J68:S68">SUM(J65,J66,J67)</f>
        <v>1345.0722</v>
      </c>
      <c r="K68" s="20">
        <f t="shared" si="43"/>
        <v>34013.32</v>
      </c>
      <c r="L68" s="20">
        <f t="shared" si="43"/>
        <v>35358.3922</v>
      </c>
      <c r="M68" s="20">
        <f t="shared" si="43"/>
        <v>0</v>
      </c>
      <c r="N68" s="20">
        <f t="shared" si="43"/>
        <v>0</v>
      </c>
      <c r="O68" s="20">
        <f t="shared" si="43"/>
        <v>0</v>
      </c>
      <c r="P68" s="20">
        <f t="shared" si="43"/>
        <v>0</v>
      </c>
      <c r="Q68" s="20">
        <f t="shared" si="43"/>
        <v>0</v>
      </c>
      <c r="R68" s="20">
        <f t="shared" si="43"/>
        <v>0</v>
      </c>
      <c r="S68" s="20">
        <f t="shared" si="43"/>
        <v>0</v>
      </c>
      <c r="T68" s="22"/>
    </row>
    <row r="69" spans="1:20" ht="12.75">
      <c r="A69" s="74"/>
      <c r="B69" s="75"/>
      <c r="C69" s="77"/>
      <c r="D69" s="31" t="s">
        <v>69</v>
      </c>
      <c r="E69" s="32">
        <v>658.62</v>
      </c>
      <c r="F69" s="14">
        <v>0.87</v>
      </c>
      <c r="G69" s="14">
        <v>22</v>
      </c>
      <c r="H69" s="15">
        <f>E69*F69</f>
        <v>572.9994</v>
      </c>
      <c r="I69" s="15">
        <f>G69*E69</f>
        <v>14489.64</v>
      </c>
      <c r="J69" s="16">
        <f>(E69*F69)</f>
        <v>572.9994</v>
      </c>
      <c r="K69" s="16">
        <f>E69*G69</f>
        <v>14489.64</v>
      </c>
      <c r="L69" s="17">
        <f>SUM(J69,K69)</f>
        <v>15062.6394</v>
      </c>
      <c r="M69" s="15">
        <f aca="true" t="shared" si="44" ref="M69:N71">J69-H69</f>
        <v>0</v>
      </c>
      <c r="N69" s="15">
        <f t="shared" si="44"/>
        <v>0</v>
      </c>
      <c r="O69" s="16"/>
      <c r="P69" s="16"/>
      <c r="Q69" s="15"/>
      <c r="R69" s="15"/>
      <c r="S69" s="15"/>
      <c r="T69" s="18"/>
    </row>
    <row r="70" spans="1:20" ht="12.75">
      <c r="A70" s="74"/>
      <c r="B70" s="75"/>
      <c r="C70" s="77"/>
      <c r="D70" s="31" t="s">
        <v>70</v>
      </c>
      <c r="E70" s="32">
        <v>572.24</v>
      </c>
      <c r="F70" s="14">
        <v>0.87</v>
      </c>
      <c r="G70" s="14">
        <v>22</v>
      </c>
      <c r="H70" s="15">
        <f>E70*F70</f>
        <v>497.8488</v>
      </c>
      <c r="I70" s="15">
        <f>G70*E70</f>
        <v>12589.28</v>
      </c>
      <c r="J70" s="16">
        <f>(E70*F70)</f>
        <v>497.8488</v>
      </c>
      <c r="K70" s="16">
        <f>E70*G70</f>
        <v>12589.28</v>
      </c>
      <c r="L70" s="17">
        <f>SUM(J70,K70)</f>
        <v>13087.1288</v>
      </c>
      <c r="M70" s="15">
        <f t="shared" si="44"/>
        <v>0</v>
      </c>
      <c r="N70" s="15">
        <f t="shared" si="44"/>
        <v>0</v>
      </c>
      <c r="O70" s="16"/>
      <c r="P70" s="16"/>
      <c r="Q70" s="15"/>
      <c r="R70" s="15"/>
      <c r="S70" s="15"/>
      <c r="T70" s="18"/>
    </row>
    <row r="71" spans="1:20" ht="12.75">
      <c r="A71" s="74"/>
      <c r="B71" s="75"/>
      <c r="C71" s="77"/>
      <c r="D71" s="31" t="s">
        <v>71</v>
      </c>
      <c r="E71" s="33">
        <v>559.56</v>
      </c>
      <c r="F71" s="14">
        <v>0.87</v>
      </c>
      <c r="G71" s="14">
        <v>22</v>
      </c>
      <c r="H71" s="15">
        <f>E71*F71</f>
        <v>486.81719999999996</v>
      </c>
      <c r="I71" s="15">
        <f>G71*E71</f>
        <v>12310.32</v>
      </c>
      <c r="J71" s="16">
        <f>(E71*F71)</f>
        <v>486.81719999999996</v>
      </c>
      <c r="K71" s="16">
        <f>E71*G71</f>
        <v>12310.32</v>
      </c>
      <c r="L71" s="17">
        <f>SUM(J71,K71)</f>
        <v>12797.1372</v>
      </c>
      <c r="M71" s="15">
        <f t="shared" si="44"/>
        <v>0</v>
      </c>
      <c r="N71" s="15">
        <f t="shared" si="44"/>
        <v>0</v>
      </c>
      <c r="O71" s="16"/>
      <c r="P71" s="16"/>
      <c r="Q71" s="15"/>
      <c r="R71" s="15"/>
      <c r="S71" s="15"/>
      <c r="T71" s="18"/>
    </row>
    <row r="72" spans="1:20" ht="24">
      <c r="A72" s="74"/>
      <c r="B72" s="75"/>
      <c r="C72" s="77"/>
      <c r="D72" s="19" t="s">
        <v>72</v>
      </c>
      <c r="E72" s="20">
        <f>SUM(E69,E70,E71)</f>
        <v>1790.42</v>
      </c>
      <c r="F72" s="20">
        <v>0.87</v>
      </c>
      <c r="G72" s="20">
        <v>22</v>
      </c>
      <c r="H72" s="20">
        <f>SUM(H69,H70,H71)</f>
        <v>1557.6653999999999</v>
      </c>
      <c r="I72" s="20">
        <f>SUM(I69,I70,I71)</f>
        <v>39389.24</v>
      </c>
      <c r="J72" s="20">
        <f aca="true" t="shared" si="45" ref="J72:S72">SUM(J69,J70,J71)</f>
        <v>1557.6653999999999</v>
      </c>
      <c r="K72" s="20">
        <f t="shared" si="45"/>
        <v>39389.24</v>
      </c>
      <c r="L72" s="20">
        <f t="shared" si="45"/>
        <v>40946.905399999996</v>
      </c>
      <c r="M72" s="20">
        <f t="shared" si="45"/>
        <v>0</v>
      </c>
      <c r="N72" s="20">
        <f t="shared" si="45"/>
        <v>0</v>
      </c>
      <c r="O72" s="20">
        <f t="shared" si="45"/>
        <v>0</v>
      </c>
      <c r="P72" s="20">
        <f t="shared" si="45"/>
        <v>0</v>
      </c>
      <c r="Q72" s="20">
        <f t="shared" si="45"/>
        <v>0</v>
      </c>
      <c r="R72" s="20">
        <f t="shared" si="45"/>
        <v>0</v>
      </c>
      <c r="S72" s="20">
        <f t="shared" si="45"/>
        <v>0</v>
      </c>
      <c r="T72" s="22"/>
    </row>
    <row r="73" spans="1:20" ht="12.75">
      <c r="A73" s="74"/>
      <c r="B73" s="75"/>
      <c r="C73" s="77"/>
      <c r="D73" s="31" t="s">
        <v>73</v>
      </c>
      <c r="E73" s="32">
        <v>619.7</v>
      </c>
      <c r="F73" s="14">
        <v>0.87</v>
      </c>
      <c r="G73" s="14">
        <v>22</v>
      </c>
      <c r="H73" s="15">
        <f>E73*F73</f>
        <v>539.139</v>
      </c>
      <c r="I73" s="15">
        <f>G73*E73</f>
        <v>13633.400000000001</v>
      </c>
      <c r="J73" s="16">
        <f>(E73*F73)</f>
        <v>539.139</v>
      </c>
      <c r="K73" s="16">
        <f>E73*G73</f>
        <v>13633.400000000001</v>
      </c>
      <c r="L73" s="17">
        <f>SUM(J73,K73)</f>
        <v>14172.539</v>
      </c>
      <c r="M73" s="15">
        <f aca="true" t="shared" si="46" ref="M73:N75">J73-H73</f>
        <v>0</v>
      </c>
      <c r="N73" s="15">
        <f t="shared" si="46"/>
        <v>0</v>
      </c>
      <c r="O73" s="16"/>
      <c r="P73" s="16"/>
      <c r="Q73" s="15"/>
      <c r="R73" s="15"/>
      <c r="S73" s="15"/>
      <c r="T73" s="18"/>
    </row>
    <row r="74" spans="1:20" ht="12.75">
      <c r="A74" s="74"/>
      <c r="B74" s="75"/>
      <c r="C74" s="77"/>
      <c r="D74" s="31" t="s">
        <v>74</v>
      </c>
      <c r="E74" s="32">
        <v>499.26</v>
      </c>
      <c r="F74" s="14">
        <v>0.87</v>
      </c>
      <c r="G74" s="14">
        <v>22</v>
      </c>
      <c r="H74" s="15">
        <f>E74*F74</f>
        <v>434.3562</v>
      </c>
      <c r="I74" s="15">
        <f>G74*E74</f>
        <v>10983.72</v>
      </c>
      <c r="J74" s="16">
        <f>(E74*F74)</f>
        <v>434.3562</v>
      </c>
      <c r="K74" s="16">
        <f>E74*G74</f>
        <v>10983.72</v>
      </c>
      <c r="L74" s="17">
        <f>SUM(J74,K74)</f>
        <v>11418.0762</v>
      </c>
      <c r="M74" s="15">
        <f t="shared" si="46"/>
        <v>0</v>
      </c>
      <c r="N74" s="15">
        <f t="shared" si="46"/>
        <v>0</v>
      </c>
      <c r="O74" s="16"/>
      <c r="P74" s="16"/>
      <c r="Q74" s="15"/>
      <c r="R74" s="15"/>
      <c r="S74" s="15"/>
      <c r="T74" s="18"/>
    </row>
    <row r="75" spans="1:20" ht="12.75">
      <c r="A75" s="74"/>
      <c r="B75" s="75"/>
      <c r="C75" s="77"/>
      <c r="D75" s="31" t="s">
        <v>75</v>
      </c>
      <c r="E75" s="33">
        <v>428.74</v>
      </c>
      <c r="F75" s="14">
        <v>0.87</v>
      </c>
      <c r="G75" s="14">
        <v>22</v>
      </c>
      <c r="H75" s="15">
        <f>E75*F75</f>
        <v>373.0038</v>
      </c>
      <c r="I75" s="15">
        <f>G75*E75</f>
        <v>9432.28</v>
      </c>
      <c r="J75" s="16">
        <f>(E75*F75)</f>
        <v>373.0038</v>
      </c>
      <c r="K75" s="16">
        <f>E75*G75</f>
        <v>9432.28</v>
      </c>
      <c r="L75" s="17">
        <f>SUM(J75,K75)</f>
        <v>9805.283800000001</v>
      </c>
      <c r="M75" s="15">
        <f t="shared" si="46"/>
        <v>0</v>
      </c>
      <c r="N75" s="15">
        <f t="shared" si="46"/>
        <v>0</v>
      </c>
      <c r="O75" s="16"/>
      <c r="P75" s="16"/>
      <c r="Q75" s="15"/>
      <c r="R75" s="15"/>
      <c r="S75" s="15"/>
      <c r="T75" s="18"/>
    </row>
    <row r="76" spans="1:20" ht="24">
      <c r="A76" s="38"/>
      <c r="B76" s="38"/>
      <c r="C76" s="38"/>
      <c r="D76" s="19" t="s">
        <v>76</v>
      </c>
      <c r="E76" s="20">
        <f>SUM(E73,E74,E75)</f>
        <v>1547.7</v>
      </c>
      <c r="F76" s="20">
        <v>0.87</v>
      </c>
      <c r="G76" s="20">
        <v>22</v>
      </c>
      <c r="H76" s="20">
        <f>SUM(H73,H74,H75)</f>
        <v>1346.499</v>
      </c>
      <c r="I76" s="20">
        <f>SUM(I73,I74,I75)</f>
        <v>34049.4</v>
      </c>
      <c r="J76" s="20">
        <f aca="true" t="shared" si="47" ref="J76:S76">SUM(J73,J74,J75)</f>
        <v>1346.499</v>
      </c>
      <c r="K76" s="20">
        <f t="shared" si="47"/>
        <v>34049.4</v>
      </c>
      <c r="L76" s="20">
        <f t="shared" si="47"/>
        <v>35395.899000000005</v>
      </c>
      <c r="M76" s="20">
        <f t="shared" si="47"/>
        <v>0</v>
      </c>
      <c r="N76" s="20">
        <f t="shared" si="47"/>
        <v>0</v>
      </c>
      <c r="O76" s="20">
        <f t="shared" si="47"/>
        <v>0</v>
      </c>
      <c r="P76" s="20">
        <f t="shared" si="47"/>
        <v>0</v>
      </c>
      <c r="Q76" s="20">
        <f t="shared" si="47"/>
        <v>0</v>
      </c>
      <c r="R76" s="20">
        <f t="shared" si="47"/>
        <v>0</v>
      </c>
      <c r="S76" s="20">
        <f t="shared" si="47"/>
        <v>0</v>
      </c>
      <c r="T76" s="22"/>
    </row>
    <row r="77" spans="1:20" s="37" customFormat="1" ht="24">
      <c r="A77" s="44"/>
      <c r="B77" s="44"/>
      <c r="C77" s="46"/>
      <c r="D77" s="47" t="s">
        <v>85</v>
      </c>
      <c r="E77" s="42">
        <f>SUM(E64+E68+E72+E76)</f>
        <v>6382.28</v>
      </c>
      <c r="F77" s="42">
        <v>0.87</v>
      </c>
      <c r="G77" s="42">
        <v>22</v>
      </c>
      <c r="H77" s="42">
        <f>SUM(H64+H68+H72+H76)</f>
        <v>5552.5836</v>
      </c>
      <c r="I77" s="42">
        <f>SUM(I64+I68+I72+I76)</f>
        <v>140410.15999999997</v>
      </c>
      <c r="J77" s="42">
        <f aca="true" t="shared" si="48" ref="J77:S77">SUM(J64+J68+J72+J76)</f>
        <v>5552.5836</v>
      </c>
      <c r="K77" s="42">
        <f t="shared" si="48"/>
        <v>140410.15999999997</v>
      </c>
      <c r="L77" s="42">
        <f t="shared" si="48"/>
        <v>145962.7436</v>
      </c>
      <c r="M77" s="42">
        <f t="shared" si="48"/>
        <v>0</v>
      </c>
      <c r="N77" s="42">
        <f t="shared" si="48"/>
        <v>0</v>
      </c>
      <c r="O77" s="42">
        <f t="shared" si="48"/>
        <v>0</v>
      </c>
      <c r="P77" s="42">
        <f t="shared" si="48"/>
        <v>0</v>
      </c>
      <c r="Q77" s="42">
        <f t="shared" si="48"/>
        <v>0</v>
      </c>
      <c r="R77" s="42">
        <f t="shared" si="48"/>
        <v>0</v>
      </c>
      <c r="S77" s="42">
        <f t="shared" si="48"/>
        <v>0</v>
      </c>
      <c r="T77" s="45"/>
    </row>
    <row r="78" spans="1:20" s="37" customFormat="1" ht="36">
      <c r="A78" s="48"/>
      <c r="B78" s="48"/>
      <c r="C78" s="49"/>
      <c r="D78" s="26" t="s">
        <v>90</v>
      </c>
      <c r="E78" s="27">
        <f>E77+'2013'!E74</f>
        <v>7679.26</v>
      </c>
      <c r="F78" s="27">
        <f>F77+'2013'!F74</f>
        <v>0.87</v>
      </c>
      <c r="G78" s="27">
        <f>G77+'2013'!G74</f>
        <v>22</v>
      </c>
      <c r="H78" s="27">
        <f>H77+'2013'!H74</f>
        <v>5552.5836</v>
      </c>
      <c r="I78" s="27">
        <f>I77+'2013'!I74</f>
        <v>140410.15999999997</v>
      </c>
      <c r="J78" s="27">
        <f>J77+'2013'!J74</f>
        <v>5552.5836</v>
      </c>
      <c r="K78" s="27">
        <f>K77+'2013'!K74</f>
        <v>140410.15999999997</v>
      </c>
      <c r="L78" s="27">
        <f>L77+'2013'!L74</f>
        <v>145962.7436</v>
      </c>
      <c r="M78" s="27">
        <f>M77+'2013'!M74</f>
        <v>0</v>
      </c>
      <c r="N78" s="27">
        <f>N77+'2013'!N74</f>
        <v>0</v>
      </c>
      <c r="O78" s="27">
        <f>O77+'2013'!O74</f>
        <v>0</v>
      </c>
      <c r="P78" s="27">
        <f>P77+'2013'!P74</f>
        <v>0</v>
      </c>
      <c r="Q78" s="27">
        <f>Q77+'2013'!Q74</f>
        <v>0</v>
      </c>
      <c r="R78" s="27">
        <f>R77+'2013'!R74</f>
        <v>0</v>
      </c>
      <c r="S78" s="27">
        <f>S77+'2013'!S74</f>
        <v>0</v>
      </c>
      <c r="T78" s="30"/>
    </row>
    <row r="79" spans="1:20" ht="12.75" customHeight="1">
      <c r="A79" s="78">
        <v>4</v>
      </c>
      <c r="B79" s="75" t="s">
        <v>59</v>
      </c>
      <c r="C79" s="76" t="s">
        <v>80</v>
      </c>
      <c r="D79" s="31" t="s">
        <v>61</v>
      </c>
      <c r="E79" s="32">
        <v>206.52</v>
      </c>
      <c r="F79" s="14">
        <v>0.87</v>
      </c>
      <c r="G79" s="14">
        <v>22</v>
      </c>
      <c r="H79" s="15">
        <f>E79*F79</f>
        <v>179.6724</v>
      </c>
      <c r="I79" s="15">
        <f>G79*E79</f>
        <v>4543.4400000000005</v>
      </c>
      <c r="J79" s="16">
        <f>(E79*F79)</f>
        <v>179.6724</v>
      </c>
      <c r="K79" s="16">
        <f>E79*G79</f>
        <v>4543.4400000000005</v>
      </c>
      <c r="L79" s="17">
        <f>SUM(J79,K79)</f>
        <v>4723.112400000001</v>
      </c>
      <c r="M79" s="15">
        <f aca="true" t="shared" si="49" ref="M79:N81">J79-H79</f>
        <v>0</v>
      </c>
      <c r="N79" s="15">
        <f t="shared" si="49"/>
        <v>0</v>
      </c>
      <c r="O79" s="16"/>
      <c r="P79" s="16"/>
      <c r="Q79" s="15"/>
      <c r="R79" s="15"/>
      <c r="S79" s="15"/>
      <c r="T79" s="18"/>
    </row>
    <row r="80" spans="1:20" ht="12.75" customHeight="1">
      <c r="A80" s="78"/>
      <c r="B80" s="75"/>
      <c r="C80" s="76"/>
      <c r="D80" s="31" t="s">
        <v>62</v>
      </c>
      <c r="E80" s="33">
        <v>179.16</v>
      </c>
      <c r="F80" s="14">
        <v>0.87</v>
      </c>
      <c r="G80" s="14">
        <v>22</v>
      </c>
      <c r="H80" s="15">
        <f>E80*F80</f>
        <v>155.8692</v>
      </c>
      <c r="I80" s="15">
        <f>G80*E80</f>
        <v>3941.52</v>
      </c>
      <c r="J80" s="16">
        <f>(E80*F80)</f>
        <v>155.8692</v>
      </c>
      <c r="K80" s="16">
        <f>E80*G80</f>
        <v>3941.52</v>
      </c>
      <c r="L80" s="17">
        <f>SUM(J80,K80)</f>
        <v>4097.3892</v>
      </c>
      <c r="M80" s="15">
        <f t="shared" si="49"/>
        <v>0</v>
      </c>
      <c r="N80" s="15">
        <f t="shared" si="49"/>
        <v>0</v>
      </c>
      <c r="O80" s="16"/>
      <c r="P80" s="16"/>
      <c r="Q80" s="15"/>
      <c r="R80" s="15"/>
      <c r="S80" s="15"/>
      <c r="T80" s="18"/>
    </row>
    <row r="81" spans="1:20" ht="12.75" customHeight="1">
      <c r="A81" s="78"/>
      <c r="B81" s="75"/>
      <c r="C81" s="76"/>
      <c r="D81" s="31" t="s">
        <v>63</v>
      </c>
      <c r="E81" s="33">
        <v>196.74</v>
      </c>
      <c r="F81" s="14">
        <v>0.87</v>
      </c>
      <c r="G81" s="14">
        <v>22</v>
      </c>
      <c r="H81" s="15">
        <f>E81*F81</f>
        <v>171.1638</v>
      </c>
      <c r="I81" s="15">
        <f>G81*E81</f>
        <v>4328.280000000001</v>
      </c>
      <c r="J81" s="16">
        <f>(E81*F81)</f>
        <v>171.1638</v>
      </c>
      <c r="K81" s="16">
        <f>E81*G81</f>
        <v>4328.280000000001</v>
      </c>
      <c r="L81" s="17">
        <f>SUM(J81,K81)</f>
        <v>4499.443800000001</v>
      </c>
      <c r="M81" s="15">
        <f t="shared" si="49"/>
        <v>0</v>
      </c>
      <c r="N81" s="15">
        <f t="shared" si="49"/>
        <v>0</v>
      </c>
      <c r="O81" s="16"/>
      <c r="P81" s="16"/>
      <c r="Q81" s="15"/>
      <c r="R81" s="15"/>
      <c r="S81" s="15"/>
      <c r="T81" s="18"/>
    </row>
    <row r="82" spans="1:20" ht="12.75" customHeight="1">
      <c r="A82" s="78"/>
      <c r="B82" s="75"/>
      <c r="C82" s="76"/>
      <c r="D82" s="19" t="s">
        <v>64</v>
      </c>
      <c r="E82" s="20">
        <f>SUM(E79,E80,E81)</f>
        <v>582.4200000000001</v>
      </c>
      <c r="F82" s="20">
        <v>0.87</v>
      </c>
      <c r="G82" s="20">
        <v>22</v>
      </c>
      <c r="H82" s="20">
        <f>SUM(H79,H80,H81)</f>
        <v>506.70540000000005</v>
      </c>
      <c r="I82" s="20">
        <f>SUM(I79,I80,I81)</f>
        <v>12813.240000000002</v>
      </c>
      <c r="J82" s="20">
        <f aca="true" t="shared" si="50" ref="J82:S82">SUM(J79,J80,J81)</f>
        <v>506.70540000000005</v>
      </c>
      <c r="K82" s="20">
        <f t="shared" si="50"/>
        <v>12813.240000000002</v>
      </c>
      <c r="L82" s="20">
        <f t="shared" si="50"/>
        <v>13319.9454</v>
      </c>
      <c r="M82" s="20">
        <f t="shared" si="50"/>
        <v>0</v>
      </c>
      <c r="N82" s="20">
        <f t="shared" si="50"/>
        <v>0</v>
      </c>
      <c r="O82" s="20">
        <f t="shared" si="50"/>
        <v>0</v>
      </c>
      <c r="P82" s="20">
        <f t="shared" si="50"/>
        <v>0</v>
      </c>
      <c r="Q82" s="20">
        <f t="shared" si="50"/>
        <v>0</v>
      </c>
      <c r="R82" s="20">
        <f t="shared" si="50"/>
        <v>0</v>
      </c>
      <c r="S82" s="20">
        <f t="shared" si="50"/>
        <v>0</v>
      </c>
      <c r="T82" s="22"/>
    </row>
    <row r="83" spans="1:20" ht="12.75" customHeight="1">
      <c r="A83" s="78"/>
      <c r="B83" s="75"/>
      <c r="C83" s="76"/>
      <c r="D83" s="31" t="s">
        <v>65</v>
      </c>
      <c r="E83" s="32">
        <v>199.28</v>
      </c>
      <c r="F83" s="14">
        <v>0.87</v>
      </c>
      <c r="G83" s="14">
        <v>22</v>
      </c>
      <c r="H83" s="15">
        <f>E83*F83</f>
        <v>173.3736</v>
      </c>
      <c r="I83" s="15">
        <f>G83*E83</f>
        <v>4384.16</v>
      </c>
      <c r="J83" s="16">
        <f>(E83*F83)</f>
        <v>173.3736</v>
      </c>
      <c r="K83" s="16">
        <f>E83*G83</f>
        <v>4384.16</v>
      </c>
      <c r="L83" s="17">
        <f>SUM(J83,K83)</f>
        <v>4557.5336</v>
      </c>
      <c r="M83" s="15">
        <f aca="true" t="shared" si="51" ref="M83:N85">J83-H83</f>
        <v>0</v>
      </c>
      <c r="N83" s="15">
        <f t="shared" si="51"/>
        <v>0</v>
      </c>
      <c r="O83" s="16"/>
      <c r="P83" s="16"/>
      <c r="Q83" s="15"/>
      <c r="R83" s="15"/>
      <c r="S83" s="15"/>
      <c r="T83" s="18"/>
    </row>
    <row r="84" spans="1:20" ht="12.75" customHeight="1">
      <c r="A84" s="78"/>
      <c r="B84" s="75"/>
      <c r="C84" s="76"/>
      <c r="D84" s="31" t="s">
        <v>66</v>
      </c>
      <c r="E84" s="32">
        <v>184.22</v>
      </c>
      <c r="F84" s="14">
        <v>0.87</v>
      </c>
      <c r="G84" s="14">
        <v>22</v>
      </c>
      <c r="H84" s="15">
        <f>E84*F84</f>
        <v>160.2714</v>
      </c>
      <c r="I84" s="15">
        <f>G84*E84</f>
        <v>4052.84</v>
      </c>
      <c r="J84" s="16">
        <f>(E84*F84)</f>
        <v>160.2714</v>
      </c>
      <c r="K84" s="16">
        <f>E84*G84</f>
        <v>4052.84</v>
      </c>
      <c r="L84" s="17">
        <f>SUM(J84,K84)</f>
        <v>4213.1114</v>
      </c>
      <c r="M84" s="15">
        <f t="shared" si="51"/>
        <v>0</v>
      </c>
      <c r="N84" s="15">
        <f t="shared" si="51"/>
        <v>0</v>
      </c>
      <c r="O84" s="16"/>
      <c r="P84" s="16"/>
      <c r="Q84" s="15"/>
      <c r="R84" s="15"/>
      <c r="S84" s="15"/>
      <c r="T84" s="18"/>
    </row>
    <row r="85" spans="1:20" ht="12.75" customHeight="1">
      <c r="A85" s="78"/>
      <c r="B85" s="75"/>
      <c r="C85" s="76"/>
      <c r="D85" s="31" t="s">
        <v>67</v>
      </c>
      <c r="E85" s="32">
        <v>212.2</v>
      </c>
      <c r="F85" s="14">
        <v>0.87</v>
      </c>
      <c r="G85" s="14">
        <v>22</v>
      </c>
      <c r="H85" s="15">
        <f>E85*F85</f>
        <v>184.61399999999998</v>
      </c>
      <c r="I85" s="15">
        <f>G85*E85</f>
        <v>4668.4</v>
      </c>
      <c r="J85" s="16">
        <f>(E85*F85)</f>
        <v>184.61399999999998</v>
      </c>
      <c r="K85" s="16">
        <f>E85*G85</f>
        <v>4668.4</v>
      </c>
      <c r="L85" s="17">
        <f>SUM(J85,K85)</f>
        <v>4853.013999999999</v>
      </c>
      <c r="M85" s="15">
        <f t="shared" si="51"/>
        <v>0</v>
      </c>
      <c r="N85" s="15">
        <f t="shared" si="51"/>
        <v>0</v>
      </c>
      <c r="O85" s="16"/>
      <c r="P85" s="16"/>
      <c r="Q85" s="15"/>
      <c r="R85" s="15"/>
      <c r="S85" s="15"/>
      <c r="T85" s="18"/>
    </row>
    <row r="86" spans="1:20" ht="12.75" customHeight="1">
      <c r="A86" s="78"/>
      <c r="B86" s="75"/>
      <c r="C86" s="76"/>
      <c r="D86" s="19" t="s">
        <v>68</v>
      </c>
      <c r="E86" s="20">
        <f>SUM(E83,E84,E85)</f>
        <v>595.7</v>
      </c>
      <c r="F86" s="20">
        <v>0.87</v>
      </c>
      <c r="G86" s="20">
        <v>22</v>
      </c>
      <c r="H86" s="20">
        <f>SUM(H83,H84,H85)</f>
        <v>518.259</v>
      </c>
      <c r="I86" s="20">
        <f>SUM(I83,I84,I85)</f>
        <v>13105.4</v>
      </c>
      <c r="J86" s="20">
        <f aca="true" t="shared" si="52" ref="J86:S86">SUM(J83,J84,J85)</f>
        <v>518.259</v>
      </c>
      <c r="K86" s="20">
        <f t="shared" si="52"/>
        <v>13105.4</v>
      </c>
      <c r="L86" s="20">
        <f t="shared" si="52"/>
        <v>13623.659</v>
      </c>
      <c r="M86" s="20">
        <f t="shared" si="52"/>
        <v>0</v>
      </c>
      <c r="N86" s="20">
        <f t="shared" si="52"/>
        <v>0</v>
      </c>
      <c r="O86" s="20">
        <f t="shared" si="52"/>
        <v>0</v>
      </c>
      <c r="P86" s="20">
        <f t="shared" si="52"/>
        <v>0</v>
      </c>
      <c r="Q86" s="20">
        <f t="shared" si="52"/>
        <v>0</v>
      </c>
      <c r="R86" s="20">
        <f t="shared" si="52"/>
        <v>0</v>
      </c>
      <c r="S86" s="20">
        <f t="shared" si="52"/>
        <v>0</v>
      </c>
      <c r="T86" s="22"/>
    </row>
    <row r="87" spans="1:20" ht="12.75" customHeight="1">
      <c r="A87" s="78"/>
      <c r="B87" s="75"/>
      <c r="C87" s="76"/>
      <c r="D87" s="31" t="s">
        <v>69</v>
      </c>
      <c r="E87" s="32">
        <v>245.48</v>
      </c>
      <c r="F87" s="14">
        <v>0.87</v>
      </c>
      <c r="G87" s="14">
        <v>22</v>
      </c>
      <c r="H87" s="15">
        <f>E87*F87</f>
        <v>213.5676</v>
      </c>
      <c r="I87" s="15">
        <f>G87*E87</f>
        <v>5400.5599999999995</v>
      </c>
      <c r="J87" s="16">
        <f>(E87*F87)</f>
        <v>213.5676</v>
      </c>
      <c r="K87" s="16">
        <f>E87*G87</f>
        <v>5400.5599999999995</v>
      </c>
      <c r="L87" s="17">
        <f>SUM(J87,K87)</f>
        <v>5614.1276</v>
      </c>
      <c r="M87" s="15">
        <f aca="true" t="shared" si="53" ref="M87:N89">J87-H87</f>
        <v>0</v>
      </c>
      <c r="N87" s="15">
        <f t="shared" si="53"/>
        <v>0</v>
      </c>
      <c r="O87" s="16"/>
      <c r="P87" s="16"/>
      <c r="Q87" s="15"/>
      <c r="R87" s="15"/>
      <c r="S87" s="15"/>
      <c r="T87" s="18"/>
    </row>
    <row r="88" spans="1:20" ht="12.75" customHeight="1">
      <c r="A88" s="78"/>
      <c r="B88" s="75"/>
      <c r="C88" s="76"/>
      <c r="D88" s="31" t="s">
        <v>70</v>
      </c>
      <c r="E88" s="32">
        <v>275.38</v>
      </c>
      <c r="F88" s="14">
        <v>0.87</v>
      </c>
      <c r="G88" s="14">
        <v>22</v>
      </c>
      <c r="H88" s="15">
        <f>E88*F88</f>
        <v>239.5806</v>
      </c>
      <c r="I88" s="15">
        <f>G88*E88</f>
        <v>6058.36</v>
      </c>
      <c r="J88" s="16">
        <f>(E88*F88)</f>
        <v>239.5806</v>
      </c>
      <c r="K88" s="16">
        <f>E88*G88</f>
        <v>6058.36</v>
      </c>
      <c r="L88" s="17">
        <f>SUM(J88,K88)</f>
        <v>6297.9406</v>
      </c>
      <c r="M88" s="15">
        <f t="shared" si="53"/>
        <v>0</v>
      </c>
      <c r="N88" s="15">
        <f t="shared" si="53"/>
        <v>0</v>
      </c>
      <c r="O88" s="16"/>
      <c r="P88" s="16"/>
      <c r="Q88" s="15"/>
      <c r="R88" s="15"/>
      <c r="S88" s="15"/>
      <c r="T88" s="18"/>
    </row>
    <row r="89" spans="1:20" ht="12.75" customHeight="1">
      <c r="A89" s="78"/>
      <c r="B89" s="75"/>
      <c r="C89" s="76"/>
      <c r="D89" s="31" t="s">
        <v>71</v>
      </c>
      <c r="E89" s="33">
        <v>228.94</v>
      </c>
      <c r="F89" s="14">
        <v>0.87</v>
      </c>
      <c r="G89" s="14">
        <v>22</v>
      </c>
      <c r="H89" s="15">
        <f>E89*F89</f>
        <v>199.1778</v>
      </c>
      <c r="I89" s="15">
        <f>G89*E89</f>
        <v>5036.68</v>
      </c>
      <c r="J89" s="16">
        <f>(E89*F89)</f>
        <v>199.1778</v>
      </c>
      <c r="K89" s="16">
        <f>E89*G89</f>
        <v>5036.68</v>
      </c>
      <c r="L89" s="17">
        <f>SUM(J89,K89)</f>
        <v>5235.857800000001</v>
      </c>
      <c r="M89" s="15">
        <f t="shared" si="53"/>
        <v>0</v>
      </c>
      <c r="N89" s="15">
        <f t="shared" si="53"/>
        <v>0</v>
      </c>
      <c r="O89" s="16"/>
      <c r="P89" s="16"/>
      <c r="Q89" s="15"/>
      <c r="R89" s="15"/>
      <c r="S89" s="15"/>
      <c r="T89" s="18"/>
    </row>
    <row r="90" spans="1:20" ht="12.75" customHeight="1">
      <c r="A90" s="78"/>
      <c r="B90" s="75"/>
      <c r="C90" s="76"/>
      <c r="D90" s="19" t="s">
        <v>72</v>
      </c>
      <c r="E90" s="20">
        <f>SUM(E87,E88,E89)</f>
        <v>749.8</v>
      </c>
      <c r="F90" s="20">
        <v>0.87</v>
      </c>
      <c r="G90" s="20">
        <v>22</v>
      </c>
      <c r="H90" s="20">
        <f>SUM(H87,H88,H89)</f>
        <v>652.326</v>
      </c>
      <c r="I90" s="20">
        <f>SUM(I87,I88,I89)</f>
        <v>16495.6</v>
      </c>
      <c r="J90" s="20">
        <f aca="true" t="shared" si="54" ref="J90:S90">SUM(J87,J88,J89)</f>
        <v>652.326</v>
      </c>
      <c r="K90" s="20">
        <f t="shared" si="54"/>
        <v>16495.6</v>
      </c>
      <c r="L90" s="20">
        <f t="shared" si="54"/>
        <v>17147.926</v>
      </c>
      <c r="M90" s="20">
        <f t="shared" si="54"/>
        <v>0</v>
      </c>
      <c r="N90" s="20">
        <f t="shared" si="54"/>
        <v>0</v>
      </c>
      <c r="O90" s="20">
        <f t="shared" si="54"/>
        <v>0</v>
      </c>
      <c r="P90" s="20">
        <f t="shared" si="54"/>
        <v>0</v>
      </c>
      <c r="Q90" s="20">
        <f t="shared" si="54"/>
        <v>0</v>
      </c>
      <c r="R90" s="20">
        <f t="shared" si="54"/>
        <v>0</v>
      </c>
      <c r="S90" s="20">
        <f t="shared" si="54"/>
        <v>0</v>
      </c>
      <c r="T90" s="22"/>
    </row>
    <row r="91" spans="1:20" ht="12.75" customHeight="1">
      <c r="A91" s="78"/>
      <c r="B91" s="75"/>
      <c r="C91" s="76"/>
      <c r="D91" s="31" t="s">
        <v>73</v>
      </c>
      <c r="E91" s="32">
        <v>239.8</v>
      </c>
      <c r="F91" s="14">
        <v>0.87</v>
      </c>
      <c r="G91" s="14">
        <v>22</v>
      </c>
      <c r="H91" s="15">
        <f>E91*F91</f>
        <v>208.626</v>
      </c>
      <c r="I91" s="15">
        <f>G91*E91</f>
        <v>5275.6</v>
      </c>
      <c r="J91" s="16">
        <f>(E91*F91)</f>
        <v>208.626</v>
      </c>
      <c r="K91" s="16">
        <f>E91*G91</f>
        <v>5275.6</v>
      </c>
      <c r="L91" s="17">
        <f>SUM(J91,K91)</f>
        <v>5484.226000000001</v>
      </c>
      <c r="M91" s="15">
        <f aca="true" t="shared" si="55" ref="M91:N93">J91-H91</f>
        <v>0</v>
      </c>
      <c r="N91" s="15">
        <f t="shared" si="55"/>
        <v>0</v>
      </c>
      <c r="O91" s="16"/>
      <c r="P91" s="16"/>
      <c r="Q91" s="15"/>
      <c r="R91" s="15"/>
      <c r="S91" s="15"/>
      <c r="T91" s="18"/>
    </row>
    <row r="92" spans="1:20" ht="12.75" customHeight="1">
      <c r="A92" s="78"/>
      <c r="B92" s="75"/>
      <c r="C92" s="76"/>
      <c r="D92" s="31" t="s">
        <v>74</v>
      </c>
      <c r="E92" s="32">
        <v>200.88</v>
      </c>
      <c r="F92" s="14">
        <v>0.87</v>
      </c>
      <c r="G92" s="14">
        <v>22</v>
      </c>
      <c r="H92" s="15">
        <f>E92*F92</f>
        <v>174.7656</v>
      </c>
      <c r="I92" s="15">
        <f>G92*E92</f>
        <v>4419.36</v>
      </c>
      <c r="J92" s="16">
        <f>(E92*F92)</f>
        <v>174.7656</v>
      </c>
      <c r="K92" s="16">
        <f>E92*G92</f>
        <v>4419.36</v>
      </c>
      <c r="L92" s="17">
        <f>SUM(J92,K92)</f>
        <v>4594.125599999999</v>
      </c>
      <c r="M92" s="15">
        <f t="shared" si="55"/>
        <v>0</v>
      </c>
      <c r="N92" s="15">
        <f t="shared" si="55"/>
        <v>0</v>
      </c>
      <c r="O92" s="16"/>
      <c r="P92" s="16"/>
      <c r="Q92" s="15"/>
      <c r="R92" s="15"/>
      <c r="S92" s="15"/>
      <c r="T92" s="18"/>
    </row>
    <row r="93" spans="1:20" ht="12.75" customHeight="1">
      <c r="A93" s="78"/>
      <c r="B93" s="75"/>
      <c r="C93" s="76"/>
      <c r="D93" s="31" t="s">
        <v>75</v>
      </c>
      <c r="E93" s="33">
        <v>174.96</v>
      </c>
      <c r="F93" s="14">
        <v>0.87</v>
      </c>
      <c r="G93" s="14">
        <v>22</v>
      </c>
      <c r="H93" s="15">
        <f>E93*F93</f>
        <v>152.2152</v>
      </c>
      <c r="I93" s="15">
        <f>G93*E93</f>
        <v>3849.1200000000003</v>
      </c>
      <c r="J93" s="16">
        <f>(E93*F93)</f>
        <v>152.2152</v>
      </c>
      <c r="K93" s="16">
        <f>E93*G93</f>
        <v>3849.1200000000003</v>
      </c>
      <c r="L93" s="17">
        <f>SUM(J93,K93)</f>
        <v>4001.3352000000004</v>
      </c>
      <c r="M93" s="15">
        <f t="shared" si="55"/>
        <v>0</v>
      </c>
      <c r="N93" s="15">
        <f t="shared" si="55"/>
        <v>0</v>
      </c>
      <c r="O93" s="16"/>
      <c r="P93" s="16"/>
      <c r="Q93" s="15"/>
      <c r="R93" s="15"/>
      <c r="S93" s="15"/>
      <c r="T93" s="18"/>
    </row>
    <row r="94" spans="1:20" ht="24">
      <c r="A94" s="39"/>
      <c r="B94" s="39"/>
      <c r="C94" s="39"/>
      <c r="D94" s="19" t="s">
        <v>76</v>
      </c>
      <c r="E94" s="20">
        <f>SUM(E91,E92,E93)</f>
        <v>615.64</v>
      </c>
      <c r="F94" s="20">
        <v>0.87</v>
      </c>
      <c r="G94" s="20">
        <v>22</v>
      </c>
      <c r="H94" s="20">
        <f>SUM(H91,H92,H93)</f>
        <v>535.6068</v>
      </c>
      <c r="I94" s="20">
        <f>SUM(I91,I92,I93)</f>
        <v>13544.08</v>
      </c>
      <c r="J94" s="20">
        <f aca="true" t="shared" si="56" ref="J94:S94">SUM(J91,J92,J93)</f>
        <v>535.6068</v>
      </c>
      <c r="K94" s="20">
        <f t="shared" si="56"/>
        <v>13544.08</v>
      </c>
      <c r="L94" s="20">
        <f t="shared" si="56"/>
        <v>14079.6868</v>
      </c>
      <c r="M94" s="20">
        <f t="shared" si="56"/>
        <v>0</v>
      </c>
      <c r="N94" s="20">
        <f t="shared" si="56"/>
        <v>0</v>
      </c>
      <c r="O94" s="20">
        <f t="shared" si="56"/>
        <v>0</v>
      </c>
      <c r="P94" s="20">
        <f t="shared" si="56"/>
        <v>0</v>
      </c>
      <c r="Q94" s="20">
        <f t="shared" si="56"/>
        <v>0</v>
      </c>
      <c r="R94" s="20">
        <f t="shared" si="56"/>
        <v>0</v>
      </c>
      <c r="S94" s="20">
        <f t="shared" si="56"/>
        <v>0</v>
      </c>
      <c r="T94" s="22"/>
    </row>
    <row r="95" spans="1:20" s="37" customFormat="1" ht="24">
      <c r="A95" s="44"/>
      <c r="B95" s="44"/>
      <c r="C95" s="46"/>
      <c r="D95" s="47" t="s">
        <v>85</v>
      </c>
      <c r="E95" s="42">
        <f>SUM(E82+E86+E90+E94)</f>
        <v>2543.56</v>
      </c>
      <c r="F95" s="42">
        <v>0.87</v>
      </c>
      <c r="G95" s="42">
        <v>22</v>
      </c>
      <c r="H95" s="42">
        <f>SUM(H82+H86+H90+H94)</f>
        <v>2212.8972000000003</v>
      </c>
      <c r="I95" s="42">
        <f>SUM(I82+I86+I90+I94)</f>
        <v>55958.32</v>
      </c>
      <c r="J95" s="42">
        <f aca="true" t="shared" si="57" ref="J95:S95">SUM(J82+J86+J90+J94)</f>
        <v>2212.8972000000003</v>
      </c>
      <c r="K95" s="42">
        <f t="shared" si="57"/>
        <v>55958.32</v>
      </c>
      <c r="L95" s="42">
        <f t="shared" si="57"/>
        <v>58171.2172</v>
      </c>
      <c r="M95" s="42">
        <f t="shared" si="57"/>
        <v>0</v>
      </c>
      <c r="N95" s="42">
        <f t="shared" si="57"/>
        <v>0</v>
      </c>
      <c r="O95" s="42">
        <f t="shared" si="57"/>
        <v>0</v>
      </c>
      <c r="P95" s="42">
        <f t="shared" si="57"/>
        <v>0</v>
      </c>
      <c r="Q95" s="42">
        <f t="shared" si="57"/>
        <v>0</v>
      </c>
      <c r="R95" s="42">
        <f t="shared" si="57"/>
        <v>0</v>
      </c>
      <c r="S95" s="42">
        <f t="shared" si="57"/>
        <v>0</v>
      </c>
      <c r="T95" s="45"/>
    </row>
    <row r="96" spans="1:20" s="37" customFormat="1" ht="36">
      <c r="A96" s="48"/>
      <c r="B96" s="48"/>
      <c r="C96" s="49"/>
      <c r="D96" s="26" t="s">
        <v>90</v>
      </c>
      <c r="E96" s="27">
        <f>E95+'2013'!E91</f>
        <v>3065.64</v>
      </c>
      <c r="F96" s="27">
        <f>F95+'2013'!F91</f>
        <v>0.87</v>
      </c>
      <c r="G96" s="27">
        <f>G95+'2013'!G91</f>
        <v>22</v>
      </c>
      <c r="H96" s="27">
        <f>H95+'2013'!H91</f>
        <v>2212.8972000000003</v>
      </c>
      <c r="I96" s="27">
        <f>I95+'2013'!I91</f>
        <v>55958.32</v>
      </c>
      <c r="J96" s="27">
        <f>J95+'2013'!J91</f>
        <v>2212.8972000000003</v>
      </c>
      <c r="K96" s="27">
        <f>K95+'2013'!K91</f>
        <v>55958.32</v>
      </c>
      <c r="L96" s="27">
        <f>L95+'2013'!L91</f>
        <v>58171.2172</v>
      </c>
      <c r="M96" s="27">
        <f>M95+'2013'!M91</f>
        <v>0</v>
      </c>
      <c r="N96" s="27">
        <f>N95+'2013'!N91</f>
        <v>0</v>
      </c>
      <c r="O96" s="27">
        <f>O95+'2013'!O91</f>
        <v>0</v>
      </c>
      <c r="P96" s="27">
        <f>P95+'2013'!P91</f>
        <v>0</v>
      </c>
      <c r="Q96" s="27">
        <f>Q95+'2013'!Q91</f>
        <v>0</v>
      </c>
      <c r="R96" s="27">
        <f>R95+'2013'!R91</f>
        <v>0</v>
      </c>
      <c r="S96" s="27">
        <f>S95+'2013'!S91</f>
        <v>0</v>
      </c>
      <c r="T96" s="30"/>
    </row>
    <row r="97" spans="1:20" ht="12.75" customHeight="1">
      <c r="A97" s="78">
        <v>5</v>
      </c>
      <c r="B97" s="75" t="s">
        <v>59</v>
      </c>
      <c r="C97" s="76" t="s">
        <v>81</v>
      </c>
      <c r="D97" s="31" t="s">
        <v>61</v>
      </c>
      <c r="E97" s="32">
        <v>50.64</v>
      </c>
      <c r="F97" s="14">
        <v>0.87</v>
      </c>
      <c r="G97" s="14">
        <v>22</v>
      </c>
      <c r="H97" s="15">
        <f>E97*F97</f>
        <v>44.0568</v>
      </c>
      <c r="I97" s="15">
        <f>G97*E97</f>
        <v>1114.08</v>
      </c>
      <c r="J97" s="16">
        <f>(E97*F97)</f>
        <v>44.0568</v>
      </c>
      <c r="K97" s="16">
        <f>E97*G97</f>
        <v>1114.08</v>
      </c>
      <c r="L97" s="17">
        <f>SUM(J97,K97)</f>
        <v>1158.1368</v>
      </c>
      <c r="M97" s="15">
        <f aca="true" t="shared" si="58" ref="M97:N99">J97-H97</f>
        <v>0</v>
      </c>
      <c r="N97" s="15">
        <f t="shared" si="58"/>
        <v>0</v>
      </c>
      <c r="O97" s="16"/>
      <c r="P97" s="16"/>
      <c r="Q97" s="15"/>
      <c r="R97" s="15"/>
      <c r="S97" s="15"/>
      <c r="T97" s="18"/>
    </row>
    <row r="98" spans="1:20" ht="12.75" customHeight="1">
      <c r="A98" s="78"/>
      <c r="B98" s="75"/>
      <c r="C98" s="76"/>
      <c r="D98" s="31" t="s">
        <v>62</v>
      </c>
      <c r="E98" s="33">
        <v>40.22</v>
      </c>
      <c r="F98" s="14">
        <v>0.87</v>
      </c>
      <c r="G98" s="14">
        <v>22</v>
      </c>
      <c r="H98" s="15">
        <f>E98*F98</f>
        <v>34.9914</v>
      </c>
      <c r="I98" s="15">
        <f>G98*E98</f>
        <v>884.8399999999999</v>
      </c>
      <c r="J98" s="16">
        <f>(E98*F98)</f>
        <v>34.9914</v>
      </c>
      <c r="K98" s="16">
        <f>E98*G98</f>
        <v>884.8399999999999</v>
      </c>
      <c r="L98" s="17">
        <f>SUM(J98,K98)</f>
        <v>919.8313999999999</v>
      </c>
      <c r="M98" s="15">
        <f t="shared" si="58"/>
        <v>0</v>
      </c>
      <c r="N98" s="15">
        <f t="shared" si="58"/>
        <v>0</v>
      </c>
      <c r="O98" s="16"/>
      <c r="P98" s="16"/>
      <c r="Q98" s="15"/>
      <c r="R98" s="15"/>
      <c r="S98" s="15"/>
      <c r="T98" s="18"/>
    </row>
    <row r="99" spans="1:20" ht="12.75" customHeight="1">
      <c r="A99" s="78"/>
      <c r="B99" s="75"/>
      <c r="C99" s="76"/>
      <c r="D99" s="31" t="s">
        <v>63</v>
      </c>
      <c r="E99" s="33">
        <v>45.78</v>
      </c>
      <c r="F99" s="14">
        <v>0.87</v>
      </c>
      <c r="G99" s="14">
        <v>22</v>
      </c>
      <c r="H99" s="15">
        <f>E99*F99</f>
        <v>39.8286</v>
      </c>
      <c r="I99" s="15">
        <f>G99*E99</f>
        <v>1007.1600000000001</v>
      </c>
      <c r="J99" s="16">
        <f>(E99*F99)</f>
        <v>39.8286</v>
      </c>
      <c r="K99" s="16">
        <f>E99*G99</f>
        <v>1007.1600000000001</v>
      </c>
      <c r="L99" s="17">
        <f>SUM(J99,K99)</f>
        <v>1046.9886000000001</v>
      </c>
      <c r="M99" s="15">
        <f t="shared" si="58"/>
        <v>0</v>
      </c>
      <c r="N99" s="15">
        <f t="shared" si="58"/>
        <v>0</v>
      </c>
      <c r="O99" s="16"/>
      <c r="P99" s="16"/>
      <c r="Q99" s="15"/>
      <c r="R99" s="15"/>
      <c r="S99" s="15"/>
      <c r="T99" s="18"/>
    </row>
    <row r="100" spans="1:20" ht="12.75" customHeight="1">
      <c r="A100" s="78"/>
      <c r="B100" s="75"/>
      <c r="C100" s="76"/>
      <c r="D100" s="19" t="s">
        <v>64</v>
      </c>
      <c r="E100" s="20">
        <f>SUM(E97,E98,E99)</f>
        <v>136.64</v>
      </c>
      <c r="F100" s="20">
        <v>0.87</v>
      </c>
      <c r="G100" s="20">
        <v>22</v>
      </c>
      <c r="H100" s="20">
        <f>SUM(H97,H98,H99)</f>
        <v>118.8768</v>
      </c>
      <c r="I100" s="20">
        <f>SUM(I97,I98,I99)</f>
        <v>3006.08</v>
      </c>
      <c r="J100" s="20">
        <f aca="true" t="shared" si="59" ref="J100:S100">SUM(J97,J98,J99)</f>
        <v>118.8768</v>
      </c>
      <c r="K100" s="20">
        <f t="shared" si="59"/>
        <v>3006.08</v>
      </c>
      <c r="L100" s="20">
        <f t="shared" si="59"/>
        <v>3124.9568</v>
      </c>
      <c r="M100" s="20">
        <f t="shared" si="59"/>
        <v>0</v>
      </c>
      <c r="N100" s="20">
        <f t="shared" si="59"/>
        <v>0</v>
      </c>
      <c r="O100" s="20">
        <f t="shared" si="59"/>
        <v>0</v>
      </c>
      <c r="P100" s="20">
        <f t="shared" si="59"/>
        <v>0</v>
      </c>
      <c r="Q100" s="20">
        <f t="shared" si="59"/>
        <v>0</v>
      </c>
      <c r="R100" s="20">
        <f t="shared" si="59"/>
        <v>0</v>
      </c>
      <c r="S100" s="20">
        <f t="shared" si="59"/>
        <v>0</v>
      </c>
      <c r="T100" s="22"/>
    </row>
    <row r="101" spans="1:20" ht="12.75" customHeight="1">
      <c r="A101" s="78"/>
      <c r="B101" s="75"/>
      <c r="C101" s="76"/>
      <c r="D101" s="31" t="s">
        <v>65</v>
      </c>
      <c r="E101" s="32">
        <v>50.34</v>
      </c>
      <c r="F101" s="14">
        <v>0.87</v>
      </c>
      <c r="G101" s="14">
        <v>22</v>
      </c>
      <c r="H101" s="15">
        <f>E101*F101</f>
        <v>43.7958</v>
      </c>
      <c r="I101" s="15">
        <f>G101*E101</f>
        <v>1107.48</v>
      </c>
      <c r="J101" s="16">
        <f>(E101*F101)</f>
        <v>43.7958</v>
      </c>
      <c r="K101" s="16">
        <f>E101*G101</f>
        <v>1107.48</v>
      </c>
      <c r="L101" s="17">
        <f>SUM(J101,K101)</f>
        <v>1151.2758000000001</v>
      </c>
      <c r="M101" s="15">
        <f aca="true" t="shared" si="60" ref="M101:N103">J101-H101</f>
        <v>0</v>
      </c>
      <c r="N101" s="15">
        <f t="shared" si="60"/>
        <v>0</v>
      </c>
      <c r="O101" s="16"/>
      <c r="P101" s="16"/>
      <c r="Q101" s="15"/>
      <c r="R101" s="15"/>
      <c r="S101" s="15"/>
      <c r="T101" s="18"/>
    </row>
    <row r="102" spans="1:20" ht="12.75" customHeight="1">
      <c r="A102" s="78"/>
      <c r="B102" s="75"/>
      <c r="C102" s="76"/>
      <c r="D102" s="31" t="s">
        <v>66</v>
      </c>
      <c r="E102" s="32">
        <v>48.16</v>
      </c>
      <c r="F102" s="14">
        <v>0.87</v>
      </c>
      <c r="G102" s="14">
        <v>22</v>
      </c>
      <c r="H102" s="15">
        <f>E102*F102</f>
        <v>41.89919999999999</v>
      </c>
      <c r="I102" s="15">
        <f>G102*E102</f>
        <v>1059.52</v>
      </c>
      <c r="J102" s="16">
        <f>(E102*F102)</f>
        <v>41.89919999999999</v>
      </c>
      <c r="K102" s="16">
        <f>E102*G102</f>
        <v>1059.52</v>
      </c>
      <c r="L102" s="17">
        <f>SUM(J102,K102)</f>
        <v>1101.4192</v>
      </c>
      <c r="M102" s="15">
        <f t="shared" si="60"/>
        <v>0</v>
      </c>
      <c r="N102" s="15">
        <f t="shared" si="60"/>
        <v>0</v>
      </c>
      <c r="O102" s="16"/>
      <c r="P102" s="16"/>
      <c r="Q102" s="15"/>
      <c r="R102" s="15"/>
      <c r="S102" s="15"/>
      <c r="T102" s="18"/>
    </row>
    <row r="103" spans="1:20" ht="12.75" customHeight="1">
      <c r="A103" s="78"/>
      <c r="B103" s="75"/>
      <c r="C103" s="76"/>
      <c r="D103" s="31" t="s">
        <v>67</v>
      </c>
      <c r="E103" s="32">
        <v>60.42</v>
      </c>
      <c r="F103" s="14">
        <v>0.87</v>
      </c>
      <c r="G103" s="14">
        <v>22</v>
      </c>
      <c r="H103" s="15">
        <f>E103*F103</f>
        <v>52.565400000000004</v>
      </c>
      <c r="I103" s="15">
        <f>G103*E103</f>
        <v>1329.24</v>
      </c>
      <c r="J103" s="16">
        <f>(E103*F103)</f>
        <v>52.565400000000004</v>
      </c>
      <c r="K103" s="16">
        <f>E103*G103</f>
        <v>1329.24</v>
      </c>
      <c r="L103" s="17">
        <f>SUM(J103,K103)</f>
        <v>1381.8054</v>
      </c>
      <c r="M103" s="15">
        <f t="shared" si="60"/>
        <v>0</v>
      </c>
      <c r="N103" s="15">
        <f t="shared" si="60"/>
        <v>0</v>
      </c>
      <c r="O103" s="16"/>
      <c r="P103" s="16"/>
      <c r="Q103" s="15"/>
      <c r="R103" s="15"/>
      <c r="S103" s="15"/>
      <c r="T103" s="18"/>
    </row>
    <row r="104" spans="1:20" ht="12.75" customHeight="1">
      <c r="A104" s="78"/>
      <c r="B104" s="75"/>
      <c r="C104" s="76"/>
      <c r="D104" s="19" t="s">
        <v>68</v>
      </c>
      <c r="E104" s="20">
        <f>SUM(E101,E102,E103)</f>
        <v>158.92000000000002</v>
      </c>
      <c r="F104" s="20">
        <v>0.87</v>
      </c>
      <c r="G104" s="20">
        <v>22</v>
      </c>
      <c r="H104" s="20">
        <f>SUM(H101,H102,H103)</f>
        <v>138.2604</v>
      </c>
      <c r="I104" s="20">
        <f>SUM(I101,I102,I103)</f>
        <v>3496.24</v>
      </c>
      <c r="J104" s="20">
        <f aca="true" t="shared" si="61" ref="J104:S104">SUM(J101,J102,J103)</f>
        <v>138.2604</v>
      </c>
      <c r="K104" s="20">
        <f t="shared" si="61"/>
        <v>3496.24</v>
      </c>
      <c r="L104" s="20">
        <f t="shared" si="61"/>
        <v>3634.5004</v>
      </c>
      <c r="M104" s="20">
        <f t="shared" si="61"/>
        <v>0</v>
      </c>
      <c r="N104" s="20">
        <f t="shared" si="61"/>
        <v>0</v>
      </c>
      <c r="O104" s="20">
        <f t="shared" si="61"/>
        <v>0</v>
      </c>
      <c r="P104" s="20">
        <f t="shared" si="61"/>
        <v>0</v>
      </c>
      <c r="Q104" s="20">
        <f t="shared" si="61"/>
        <v>0</v>
      </c>
      <c r="R104" s="20">
        <f t="shared" si="61"/>
        <v>0</v>
      </c>
      <c r="S104" s="20">
        <f t="shared" si="61"/>
        <v>0</v>
      </c>
      <c r="T104" s="22"/>
    </row>
    <row r="105" spans="1:20" ht="12.75" customHeight="1">
      <c r="A105" s="78"/>
      <c r="B105" s="75"/>
      <c r="C105" s="76"/>
      <c r="D105" s="31" t="s">
        <v>69</v>
      </c>
      <c r="E105" s="32">
        <v>67.56</v>
      </c>
      <c r="F105" s="14">
        <v>0.87</v>
      </c>
      <c r="G105" s="14">
        <v>22</v>
      </c>
      <c r="H105" s="15">
        <f>E105*F105</f>
        <v>58.7772</v>
      </c>
      <c r="I105" s="15">
        <f>G105*E105</f>
        <v>1486.3200000000002</v>
      </c>
      <c r="J105" s="16">
        <f>(E105*F105)</f>
        <v>58.7772</v>
      </c>
      <c r="K105" s="16">
        <f>E105*G105</f>
        <v>1486.3200000000002</v>
      </c>
      <c r="L105" s="17">
        <f>SUM(J105,K105)</f>
        <v>1545.0972000000002</v>
      </c>
      <c r="M105" s="15">
        <f aca="true" t="shared" si="62" ref="M105:N107">J105-H105</f>
        <v>0</v>
      </c>
      <c r="N105" s="15">
        <f t="shared" si="62"/>
        <v>0</v>
      </c>
      <c r="O105" s="16"/>
      <c r="P105" s="16"/>
      <c r="Q105" s="15"/>
      <c r="R105" s="15"/>
      <c r="S105" s="15"/>
      <c r="T105" s="18"/>
    </row>
    <row r="106" spans="1:20" ht="12.75" customHeight="1">
      <c r="A106" s="78"/>
      <c r="B106" s="75"/>
      <c r="C106" s="76"/>
      <c r="D106" s="31" t="s">
        <v>70</v>
      </c>
      <c r="E106" s="32">
        <v>69.5</v>
      </c>
      <c r="F106" s="14">
        <v>0.87</v>
      </c>
      <c r="G106" s="14">
        <v>22</v>
      </c>
      <c r="H106" s="15">
        <f>E106*F106</f>
        <v>60.464999999999996</v>
      </c>
      <c r="I106" s="15">
        <f>G106*E106</f>
        <v>1529</v>
      </c>
      <c r="J106" s="16">
        <f>(E106*F106)</f>
        <v>60.464999999999996</v>
      </c>
      <c r="K106" s="16">
        <f>E106*G106</f>
        <v>1529</v>
      </c>
      <c r="L106" s="17">
        <f>SUM(J106,K106)</f>
        <v>1589.465</v>
      </c>
      <c r="M106" s="15">
        <f t="shared" si="62"/>
        <v>0</v>
      </c>
      <c r="N106" s="15">
        <f t="shared" si="62"/>
        <v>0</v>
      </c>
      <c r="O106" s="16"/>
      <c r="P106" s="16"/>
      <c r="Q106" s="15"/>
      <c r="R106" s="15"/>
      <c r="S106" s="15"/>
      <c r="T106" s="18"/>
    </row>
    <row r="107" spans="1:20" ht="12.75" customHeight="1">
      <c r="A107" s="78"/>
      <c r="B107" s="75"/>
      <c r="C107" s="76"/>
      <c r="D107" s="31" t="s">
        <v>71</v>
      </c>
      <c r="E107" s="33">
        <v>70.4</v>
      </c>
      <c r="F107" s="14">
        <v>0.87</v>
      </c>
      <c r="G107" s="14">
        <v>22</v>
      </c>
      <c r="H107" s="15">
        <f>E107*F107</f>
        <v>61.248000000000005</v>
      </c>
      <c r="I107" s="15">
        <f>G107*E107</f>
        <v>1548.8000000000002</v>
      </c>
      <c r="J107" s="16">
        <f>(E107*F107)</f>
        <v>61.248000000000005</v>
      </c>
      <c r="K107" s="16">
        <f>E107*G107</f>
        <v>1548.8000000000002</v>
      </c>
      <c r="L107" s="17">
        <f>SUM(J107,K107)</f>
        <v>1610.0480000000002</v>
      </c>
      <c r="M107" s="15">
        <f t="shared" si="62"/>
        <v>0</v>
      </c>
      <c r="N107" s="15">
        <f t="shared" si="62"/>
        <v>0</v>
      </c>
      <c r="O107" s="16"/>
      <c r="P107" s="16"/>
      <c r="Q107" s="15"/>
      <c r="R107" s="15"/>
      <c r="S107" s="15"/>
      <c r="T107" s="18"/>
    </row>
    <row r="108" spans="1:20" ht="12.75" customHeight="1">
      <c r="A108" s="78"/>
      <c r="B108" s="75"/>
      <c r="C108" s="76"/>
      <c r="D108" s="19" t="s">
        <v>72</v>
      </c>
      <c r="E108" s="20">
        <f>SUM(E105,E106,E107)</f>
        <v>207.46</v>
      </c>
      <c r="F108" s="20">
        <v>0.87</v>
      </c>
      <c r="G108" s="20">
        <v>22</v>
      </c>
      <c r="H108" s="20">
        <f>SUM(H105,H106,H107)</f>
        <v>180.49020000000002</v>
      </c>
      <c r="I108" s="20">
        <f>SUM(I105,I106,I107)</f>
        <v>4564.120000000001</v>
      </c>
      <c r="J108" s="20">
        <f aca="true" t="shared" si="63" ref="J108:S108">SUM(J105,J106,J107)</f>
        <v>180.49020000000002</v>
      </c>
      <c r="K108" s="20">
        <f t="shared" si="63"/>
        <v>4564.120000000001</v>
      </c>
      <c r="L108" s="20">
        <f t="shared" si="63"/>
        <v>4744.610200000001</v>
      </c>
      <c r="M108" s="20">
        <f t="shared" si="63"/>
        <v>0</v>
      </c>
      <c r="N108" s="20">
        <f t="shared" si="63"/>
        <v>0</v>
      </c>
      <c r="O108" s="20">
        <f t="shared" si="63"/>
        <v>0</v>
      </c>
      <c r="P108" s="20">
        <f t="shared" si="63"/>
        <v>0</v>
      </c>
      <c r="Q108" s="20">
        <f t="shared" si="63"/>
        <v>0</v>
      </c>
      <c r="R108" s="20">
        <f t="shared" si="63"/>
        <v>0</v>
      </c>
      <c r="S108" s="20">
        <f t="shared" si="63"/>
        <v>0</v>
      </c>
      <c r="T108" s="22"/>
    </row>
    <row r="109" spans="1:20" ht="12.75" customHeight="1">
      <c r="A109" s="78"/>
      <c r="B109" s="75"/>
      <c r="C109" s="76"/>
      <c r="D109" s="31" t="s">
        <v>73</v>
      </c>
      <c r="E109" s="32">
        <v>62.04</v>
      </c>
      <c r="F109" s="14">
        <v>0.87</v>
      </c>
      <c r="G109" s="14">
        <v>22</v>
      </c>
      <c r="H109" s="15">
        <f>E109*F109</f>
        <v>53.9748</v>
      </c>
      <c r="I109" s="15">
        <f>G109*E109</f>
        <v>1364.8799999999999</v>
      </c>
      <c r="J109" s="16">
        <f>(E109*F109)</f>
        <v>53.9748</v>
      </c>
      <c r="K109" s="16">
        <f>E109*G109</f>
        <v>1364.8799999999999</v>
      </c>
      <c r="L109" s="17">
        <f>SUM(J109,K109)</f>
        <v>1418.8547999999998</v>
      </c>
      <c r="M109" s="15">
        <f aca="true" t="shared" si="64" ref="M109:N111">J109-H109</f>
        <v>0</v>
      </c>
      <c r="N109" s="15">
        <f t="shared" si="64"/>
        <v>0</v>
      </c>
      <c r="O109" s="16"/>
      <c r="P109" s="16"/>
      <c r="Q109" s="15"/>
      <c r="R109" s="15"/>
      <c r="S109" s="15"/>
      <c r="T109" s="18"/>
    </row>
    <row r="110" spans="1:20" ht="12.75" customHeight="1">
      <c r="A110" s="78"/>
      <c r="B110" s="75"/>
      <c r="C110" s="76"/>
      <c r="D110" s="31" t="s">
        <v>74</v>
      </c>
      <c r="E110" s="32">
        <v>50.78</v>
      </c>
      <c r="F110" s="14">
        <v>0.87</v>
      </c>
      <c r="G110" s="14">
        <v>22</v>
      </c>
      <c r="H110" s="15">
        <f>E110*F110</f>
        <v>44.1786</v>
      </c>
      <c r="I110" s="15">
        <f>G110*E110</f>
        <v>1117.16</v>
      </c>
      <c r="J110" s="16">
        <f>(E110*F110)</f>
        <v>44.1786</v>
      </c>
      <c r="K110" s="16">
        <f>E110*G110</f>
        <v>1117.16</v>
      </c>
      <c r="L110" s="17">
        <f>SUM(J110,K110)</f>
        <v>1161.3386</v>
      </c>
      <c r="M110" s="15">
        <f t="shared" si="64"/>
        <v>0</v>
      </c>
      <c r="N110" s="15">
        <f t="shared" si="64"/>
        <v>0</v>
      </c>
      <c r="O110" s="16"/>
      <c r="P110" s="16"/>
      <c r="Q110" s="15"/>
      <c r="R110" s="15"/>
      <c r="S110" s="15"/>
      <c r="T110" s="18"/>
    </row>
    <row r="111" spans="1:20" ht="12.75" customHeight="1">
      <c r="A111" s="78"/>
      <c r="B111" s="75"/>
      <c r="C111" s="76"/>
      <c r="D111" s="31" t="s">
        <v>75</v>
      </c>
      <c r="E111" s="33">
        <v>49.96</v>
      </c>
      <c r="F111" s="14">
        <v>0.87</v>
      </c>
      <c r="G111" s="14">
        <v>22</v>
      </c>
      <c r="H111" s="15">
        <f>E111*F111</f>
        <v>43.4652</v>
      </c>
      <c r="I111" s="15">
        <f>G111*E111</f>
        <v>1099.1200000000001</v>
      </c>
      <c r="J111" s="16">
        <f>(E111*F111)</f>
        <v>43.4652</v>
      </c>
      <c r="K111" s="16">
        <f>E111*G111</f>
        <v>1099.1200000000001</v>
      </c>
      <c r="L111" s="17">
        <f>SUM(J111,K111)</f>
        <v>1142.5852000000002</v>
      </c>
      <c r="M111" s="15">
        <f t="shared" si="64"/>
        <v>0</v>
      </c>
      <c r="N111" s="15">
        <f t="shared" si="64"/>
        <v>0</v>
      </c>
      <c r="O111" s="16"/>
      <c r="P111" s="16"/>
      <c r="Q111" s="15"/>
      <c r="R111" s="15"/>
      <c r="S111" s="15"/>
      <c r="T111" s="18"/>
    </row>
    <row r="112" spans="1:20" ht="24">
      <c r="A112" s="39"/>
      <c r="B112" s="21"/>
      <c r="C112" s="21"/>
      <c r="D112" s="19" t="s">
        <v>76</v>
      </c>
      <c r="E112" s="20">
        <f>SUM(E109,E110,E111)</f>
        <v>162.78</v>
      </c>
      <c r="F112" s="20">
        <v>0.87</v>
      </c>
      <c r="G112" s="20">
        <v>22</v>
      </c>
      <c r="H112" s="20">
        <f>SUM(H109,H110,H111)</f>
        <v>141.61860000000001</v>
      </c>
      <c r="I112" s="20">
        <f>SUM(I109,I110,I111)</f>
        <v>3581.16</v>
      </c>
      <c r="J112" s="20">
        <f aca="true" t="shared" si="65" ref="J112:S112">SUM(J109,J110,J111)</f>
        <v>141.61860000000001</v>
      </c>
      <c r="K112" s="20">
        <f t="shared" si="65"/>
        <v>3581.16</v>
      </c>
      <c r="L112" s="20">
        <f t="shared" si="65"/>
        <v>3722.7786000000006</v>
      </c>
      <c r="M112" s="20">
        <f t="shared" si="65"/>
        <v>0</v>
      </c>
      <c r="N112" s="20">
        <f t="shared" si="65"/>
        <v>0</v>
      </c>
      <c r="O112" s="20">
        <f t="shared" si="65"/>
        <v>0</v>
      </c>
      <c r="P112" s="20">
        <f t="shared" si="65"/>
        <v>0</v>
      </c>
      <c r="Q112" s="20">
        <f t="shared" si="65"/>
        <v>0</v>
      </c>
      <c r="R112" s="20">
        <f t="shared" si="65"/>
        <v>0</v>
      </c>
      <c r="S112" s="20">
        <f t="shared" si="65"/>
        <v>0</v>
      </c>
      <c r="T112" s="22"/>
    </row>
    <row r="113" spans="1:20" s="37" customFormat="1" ht="24">
      <c r="A113" s="44"/>
      <c r="B113" s="44"/>
      <c r="C113" s="46"/>
      <c r="D113" s="47" t="s">
        <v>85</v>
      </c>
      <c r="E113" s="42">
        <f>SUM(E100+E104+E108+E112)</f>
        <v>665.8</v>
      </c>
      <c r="F113" s="42">
        <v>0.87</v>
      </c>
      <c r="G113" s="42">
        <v>22</v>
      </c>
      <c r="H113" s="42">
        <f>SUM(H100+H104+H108+H112)</f>
        <v>579.2460000000001</v>
      </c>
      <c r="I113" s="42">
        <f>SUM(I100+I104+I108+I112)</f>
        <v>14647.6</v>
      </c>
      <c r="J113" s="42">
        <f aca="true" t="shared" si="66" ref="J113:S113">SUM(J100+J104+J108+J112)</f>
        <v>579.2460000000001</v>
      </c>
      <c r="K113" s="42">
        <f t="shared" si="66"/>
        <v>14647.6</v>
      </c>
      <c r="L113" s="42">
        <f t="shared" si="66"/>
        <v>15226.846000000001</v>
      </c>
      <c r="M113" s="42">
        <f t="shared" si="66"/>
        <v>0</v>
      </c>
      <c r="N113" s="42">
        <f t="shared" si="66"/>
        <v>0</v>
      </c>
      <c r="O113" s="42">
        <f t="shared" si="66"/>
        <v>0</v>
      </c>
      <c r="P113" s="42">
        <f t="shared" si="66"/>
        <v>0</v>
      </c>
      <c r="Q113" s="42">
        <f t="shared" si="66"/>
        <v>0</v>
      </c>
      <c r="R113" s="42">
        <f t="shared" si="66"/>
        <v>0</v>
      </c>
      <c r="S113" s="42">
        <f t="shared" si="66"/>
        <v>0</v>
      </c>
      <c r="T113" s="45"/>
    </row>
    <row r="114" spans="1:20" ht="36">
      <c r="A114" s="49"/>
      <c r="B114" s="49"/>
      <c r="C114" s="49"/>
      <c r="D114" s="50" t="s">
        <v>90</v>
      </c>
      <c r="E114" s="51">
        <f>E113+'2013'!E108</f>
        <v>797.24</v>
      </c>
      <c r="F114" s="51">
        <f>F113+'2013'!F108</f>
        <v>0.87</v>
      </c>
      <c r="G114" s="51">
        <f>G113+'2013'!G108</f>
        <v>22</v>
      </c>
      <c r="H114" s="51">
        <f>H113+'2013'!H108</f>
        <v>579.2460000000001</v>
      </c>
      <c r="I114" s="51">
        <f>I113+'2013'!I108</f>
        <v>14647.6</v>
      </c>
      <c r="J114" s="51">
        <f>J113+'2013'!J108</f>
        <v>579.2460000000001</v>
      </c>
      <c r="K114" s="51">
        <f>K113+'2013'!K108</f>
        <v>14647.6</v>
      </c>
      <c r="L114" s="51">
        <f>L113+'2013'!L108</f>
        <v>15226.846000000001</v>
      </c>
      <c r="M114" s="51">
        <f>M113+'2013'!M108</f>
        <v>0</v>
      </c>
      <c r="N114" s="51">
        <f>N113+'2013'!N108</f>
        <v>0</v>
      </c>
      <c r="O114" s="51">
        <f>O113+'2013'!O108</f>
        <v>0</v>
      </c>
      <c r="P114" s="51">
        <f>P113+'2013'!P108</f>
        <v>0</v>
      </c>
      <c r="Q114" s="51">
        <f>Q113+'2013'!Q108</f>
        <v>0</v>
      </c>
      <c r="R114" s="51">
        <f>R113+'2013'!R108</f>
        <v>0</v>
      </c>
      <c r="S114" s="51">
        <f>S113+'2013'!S108</f>
        <v>0</v>
      </c>
      <c r="T114" s="51"/>
    </row>
    <row r="115" spans="1:20" ht="38.25">
      <c r="A115" s="52"/>
      <c r="B115" s="52"/>
      <c r="C115" s="52"/>
      <c r="D115" s="53" t="s">
        <v>91</v>
      </c>
      <c r="E115" s="54">
        <f>E39+E40+E59+E77+E95+E113</f>
        <v>36587.649999999994</v>
      </c>
      <c r="F115" s="54"/>
      <c r="G115" s="54">
        <f>G39+G40+G59+G77+G95+G113</f>
        <v>132</v>
      </c>
      <c r="H115" s="54">
        <f>H39+H40+H59+H77+H95+H113</f>
        <v>32140.768900000003</v>
      </c>
      <c r="I115" s="54">
        <f>I39+I40+I59+I77+I95+I113</f>
        <v>804928.2999999998</v>
      </c>
      <c r="J115" s="54">
        <f aca="true" t="shared" si="67" ref="J115:T115">J39+J40+J59+J77+J95+J113</f>
        <v>85980.3546</v>
      </c>
      <c r="K115" s="54">
        <f t="shared" si="67"/>
        <v>2146251.8000000003</v>
      </c>
      <c r="L115" s="54">
        <f t="shared" si="67"/>
        <v>2232232.1546</v>
      </c>
      <c r="M115" s="54">
        <f t="shared" si="67"/>
        <v>0</v>
      </c>
      <c r="N115" s="54">
        <f t="shared" si="67"/>
        <v>0</v>
      </c>
      <c r="O115" s="54">
        <f t="shared" si="67"/>
        <v>0</v>
      </c>
      <c r="P115" s="54">
        <f t="shared" si="67"/>
        <v>0</v>
      </c>
      <c r="Q115" s="54">
        <f t="shared" si="67"/>
        <v>545040</v>
      </c>
      <c r="R115" s="54">
        <f t="shared" si="67"/>
        <v>0</v>
      </c>
      <c r="S115" s="54">
        <f t="shared" si="67"/>
        <v>0</v>
      </c>
      <c r="T115" s="54">
        <f t="shared" si="67"/>
        <v>0</v>
      </c>
    </row>
  </sheetData>
  <sheetProtection selectLockedCells="1" selectUnlockedCells="1"/>
  <mergeCells count="34">
    <mergeCell ref="A97:A111"/>
    <mergeCell ref="B97:B111"/>
    <mergeCell ref="C97:C111"/>
    <mergeCell ref="A61:A75"/>
    <mergeCell ref="B61:B75"/>
    <mergeCell ref="C61:C75"/>
    <mergeCell ref="A79:A93"/>
    <mergeCell ref="B79:B93"/>
    <mergeCell ref="C79:C93"/>
    <mergeCell ref="T2:T5"/>
    <mergeCell ref="A7:A35"/>
    <mergeCell ref="B7:B38"/>
    <mergeCell ref="C7:C38"/>
    <mergeCell ref="A43:A57"/>
    <mergeCell ref="B43:B57"/>
    <mergeCell ref="C43:C57"/>
    <mergeCell ref="N2:N5"/>
    <mergeCell ref="O2:O5"/>
    <mergeCell ref="P2:P5"/>
    <mergeCell ref="Q2:Q5"/>
    <mergeCell ref="R2:R5"/>
    <mergeCell ref="S2:S5"/>
    <mergeCell ref="G2:G5"/>
    <mergeCell ref="H2:I4"/>
    <mergeCell ref="J2:J5"/>
    <mergeCell ref="K2:K5"/>
    <mergeCell ref="L2:L5"/>
    <mergeCell ref="M2:M5"/>
    <mergeCell ref="C1:D1"/>
    <mergeCell ref="A2:A5"/>
    <mergeCell ref="B2:B5"/>
    <mergeCell ref="C2:C5"/>
    <mergeCell ref="D2:E4"/>
    <mergeCell ref="F2:F5"/>
  </mergeCells>
  <printOptions/>
  <pageMargins left="0.7" right="0.5902777777777778" top="0.75" bottom="0.75" header="0.5118055555555555" footer="0.5118055555555555"/>
  <pageSetup horizontalDpi="300" verticalDpi="300" orientation="landscape" paperSize="9" scale="40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15"/>
  <sheetViews>
    <sheetView view="pageBreakPreview" zoomScale="106" zoomScaleNormal="75" zoomScaleSheetLayoutView="106" zoomScalePageLayoutView="0" workbookViewId="0" topLeftCell="A60">
      <selection activeCell="Q94" sqref="Q94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8" width="10.00390625" style="0" customWidth="1"/>
    <col min="9" max="9" width="12.421875" style="0" customWidth="1"/>
    <col min="10" max="14" width="12.8515625" style="0" customWidth="1"/>
    <col min="15" max="15" width="14.421875" style="1" customWidth="1"/>
    <col min="16" max="16" width="12.8515625" style="0" customWidth="1"/>
    <col min="17" max="17" width="12.8515625" style="55" customWidth="1"/>
    <col min="18" max="18" width="12.8515625" style="0" customWidth="1"/>
    <col min="19" max="19" width="15.28125" style="0" customWidth="1"/>
    <col min="20" max="20" width="17.140625" style="0" customWidth="1"/>
  </cols>
  <sheetData>
    <row r="1" spans="1:20" s="6" customFormat="1" ht="15.75" customHeight="1">
      <c r="A1" s="2"/>
      <c r="B1" s="3" t="s">
        <v>0</v>
      </c>
      <c r="C1" s="71">
        <v>2015</v>
      </c>
      <c r="D1" s="71"/>
      <c r="E1" s="4"/>
      <c r="F1" s="5"/>
      <c r="G1" s="5"/>
      <c r="H1" s="4"/>
      <c r="I1" s="4"/>
      <c r="J1" s="5"/>
      <c r="K1" s="5"/>
      <c r="L1" s="5"/>
      <c r="M1" s="4"/>
      <c r="N1" s="4"/>
      <c r="O1" s="5"/>
      <c r="P1" s="4"/>
      <c r="Q1" s="56"/>
      <c r="R1" s="4"/>
      <c r="S1" s="4"/>
      <c r="T1" s="4"/>
    </row>
    <row r="2" spans="1:20" s="6" customFormat="1" ht="13.5" customHeight="1">
      <c r="A2" s="72" t="s">
        <v>1</v>
      </c>
      <c r="B2" s="72" t="s">
        <v>2</v>
      </c>
      <c r="C2" s="73" t="s">
        <v>3</v>
      </c>
      <c r="D2" s="73" t="s">
        <v>4</v>
      </c>
      <c r="E2" s="73"/>
      <c r="F2" s="72" t="s">
        <v>5</v>
      </c>
      <c r="G2" s="72" t="s">
        <v>6</v>
      </c>
      <c r="H2" s="72" t="s">
        <v>7</v>
      </c>
      <c r="I2" s="72"/>
      <c r="J2" s="72" t="s">
        <v>8</v>
      </c>
      <c r="K2" s="72" t="s">
        <v>9</v>
      </c>
      <c r="L2" s="72" t="s">
        <v>10</v>
      </c>
      <c r="M2" s="72" t="s">
        <v>11</v>
      </c>
      <c r="N2" s="72" t="s">
        <v>12</v>
      </c>
      <c r="O2" s="72" t="s">
        <v>13</v>
      </c>
      <c r="P2" s="72" t="s">
        <v>14</v>
      </c>
      <c r="Q2" s="79" t="s">
        <v>15</v>
      </c>
      <c r="R2" s="72" t="s">
        <v>16</v>
      </c>
      <c r="S2" s="72" t="s">
        <v>17</v>
      </c>
      <c r="T2" s="72" t="s">
        <v>18</v>
      </c>
    </row>
    <row r="3" spans="1:20" s="6" customFormat="1" ht="12.75" customHeight="1">
      <c r="A3" s="72"/>
      <c r="B3" s="72"/>
      <c r="C3" s="73"/>
      <c r="D3" s="73"/>
      <c r="E3" s="73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9"/>
      <c r="R3" s="72"/>
      <c r="S3" s="72"/>
      <c r="T3" s="72"/>
    </row>
    <row r="4" spans="1:20" s="6" customFormat="1" ht="12.75">
      <c r="A4" s="72"/>
      <c r="B4" s="72"/>
      <c r="C4" s="73"/>
      <c r="D4" s="73"/>
      <c r="E4" s="73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9"/>
      <c r="R4" s="72"/>
      <c r="S4" s="72"/>
      <c r="T4" s="72"/>
    </row>
    <row r="5" spans="1:20" s="6" customFormat="1" ht="126" customHeight="1">
      <c r="A5" s="72"/>
      <c r="B5" s="72"/>
      <c r="C5" s="73"/>
      <c r="D5" s="7" t="s">
        <v>19</v>
      </c>
      <c r="E5" s="7" t="s">
        <v>20</v>
      </c>
      <c r="F5" s="72"/>
      <c r="G5" s="72"/>
      <c r="H5" s="8" t="s">
        <v>21</v>
      </c>
      <c r="I5" s="8" t="s">
        <v>22</v>
      </c>
      <c r="J5" s="72"/>
      <c r="K5" s="72"/>
      <c r="L5" s="72"/>
      <c r="M5" s="72"/>
      <c r="N5" s="72"/>
      <c r="O5" s="72"/>
      <c r="P5" s="72"/>
      <c r="Q5" s="79"/>
      <c r="R5" s="72"/>
      <c r="S5" s="72"/>
      <c r="T5" s="72"/>
    </row>
    <row r="6" spans="1:20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11</v>
      </c>
      <c r="G6" s="9">
        <v>11</v>
      </c>
      <c r="H6" s="9"/>
      <c r="I6" s="9"/>
      <c r="J6" s="9">
        <v>8</v>
      </c>
      <c r="K6" s="9">
        <v>9</v>
      </c>
      <c r="L6" s="9">
        <v>10</v>
      </c>
      <c r="M6" s="9">
        <v>17</v>
      </c>
      <c r="N6" s="9">
        <v>18</v>
      </c>
      <c r="O6" s="9">
        <v>14</v>
      </c>
      <c r="P6" s="9">
        <v>15</v>
      </c>
      <c r="Q6" s="57">
        <v>20</v>
      </c>
      <c r="R6" s="9">
        <v>21</v>
      </c>
      <c r="S6" s="9">
        <v>22</v>
      </c>
      <c r="T6" s="10">
        <v>23</v>
      </c>
    </row>
    <row r="7" spans="1:20" ht="24" customHeight="1">
      <c r="A7" s="74">
        <v>1</v>
      </c>
      <c r="B7" s="75" t="s">
        <v>23</v>
      </c>
      <c r="C7" s="76" t="s">
        <v>24</v>
      </c>
      <c r="D7" s="12" t="s">
        <v>25</v>
      </c>
      <c r="E7" s="13">
        <v>1430.16</v>
      </c>
      <c r="F7" s="14">
        <v>0.87</v>
      </c>
      <c r="G7" s="14">
        <v>28</v>
      </c>
      <c r="H7" s="15">
        <f aca="true" t="shared" si="0" ref="H7:H12">E7*F7</f>
        <v>1244.2392</v>
      </c>
      <c r="I7" s="15">
        <f aca="true" t="shared" si="1" ref="I7:I12">E7*G7</f>
        <v>40044.48</v>
      </c>
      <c r="J7" s="16">
        <f aca="true" t="shared" si="2" ref="J7:J12">(E7*F7)</f>
        <v>1244.2392</v>
      </c>
      <c r="K7" s="16">
        <f aca="true" t="shared" si="3" ref="K7:K12">E7*G7</f>
        <v>40044.48</v>
      </c>
      <c r="L7" s="17">
        <f aca="true" t="shared" si="4" ref="L7:L12">SUM(J7,K7)</f>
        <v>41288.71920000001</v>
      </c>
      <c r="M7" s="15">
        <f aca="true" t="shared" si="5" ref="M7:N12">J7-H7</f>
        <v>0</v>
      </c>
      <c r="N7" s="15">
        <f t="shared" si="5"/>
        <v>0</v>
      </c>
      <c r="O7" s="16"/>
      <c r="P7" s="16"/>
      <c r="Q7" s="58"/>
      <c r="R7" s="15"/>
      <c r="S7" s="15"/>
      <c r="T7" s="18"/>
    </row>
    <row r="8" spans="1:20" ht="24">
      <c r="A8" s="74"/>
      <c r="B8" s="75"/>
      <c r="C8" s="76"/>
      <c r="D8" s="12" t="s">
        <v>26</v>
      </c>
      <c r="E8" s="13">
        <v>196.14</v>
      </c>
      <c r="F8" s="14">
        <v>1.36</v>
      </c>
      <c r="G8" s="14">
        <v>28</v>
      </c>
      <c r="H8" s="15">
        <f t="shared" si="0"/>
        <v>266.7504</v>
      </c>
      <c r="I8" s="15">
        <f t="shared" si="1"/>
        <v>5491.92</v>
      </c>
      <c r="J8" s="16">
        <f t="shared" si="2"/>
        <v>266.7504</v>
      </c>
      <c r="K8" s="16">
        <f t="shared" si="3"/>
        <v>5491.92</v>
      </c>
      <c r="L8" s="17">
        <f t="shared" si="4"/>
        <v>5758.6704</v>
      </c>
      <c r="M8" s="15">
        <f t="shared" si="5"/>
        <v>0</v>
      </c>
      <c r="N8" s="15">
        <f t="shared" si="5"/>
        <v>0</v>
      </c>
      <c r="O8" s="16"/>
      <c r="P8" s="16"/>
      <c r="Q8" s="58"/>
      <c r="R8" s="15"/>
      <c r="S8" s="15"/>
      <c r="T8" s="18"/>
    </row>
    <row r="9" spans="1:20" ht="24">
      <c r="A9" s="74"/>
      <c r="B9" s="75"/>
      <c r="C9" s="76"/>
      <c r="D9" s="12" t="s">
        <v>27</v>
      </c>
      <c r="E9" s="13">
        <v>1324.66</v>
      </c>
      <c r="F9" s="14">
        <v>0.87</v>
      </c>
      <c r="G9" s="14">
        <v>28</v>
      </c>
      <c r="H9" s="15">
        <f t="shared" si="0"/>
        <v>1152.4542000000001</v>
      </c>
      <c r="I9" s="15">
        <f t="shared" si="1"/>
        <v>37090.48</v>
      </c>
      <c r="J9" s="16">
        <f t="shared" si="2"/>
        <v>1152.4542000000001</v>
      </c>
      <c r="K9" s="16">
        <f t="shared" si="3"/>
        <v>37090.48</v>
      </c>
      <c r="L9" s="17">
        <f t="shared" si="4"/>
        <v>38242.9342</v>
      </c>
      <c r="M9" s="15">
        <f t="shared" si="5"/>
        <v>0</v>
      </c>
      <c r="N9" s="15">
        <f t="shared" si="5"/>
        <v>0</v>
      </c>
      <c r="O9" s="16"/>
      <c r="P9" s="16"/>
      <c r="Q9" s="58"/>
      <c r="R9" s="15"/>
      <c r="S9" s="15"/>
      <c r="T9" s="18"/>
    </row>
    <row r="10" spans="1:20" ht="24">
      <c r="A10" s="74"/>
      <c r="B10" s="75"/>
      <c r="C10" s="76"/>
      <c r="D10" s="12" t="s">
        <v>28</v>
      </c>
      <c r="E10" s="13">
        <v>11.98</v>
      </c>
      <c r="F10" s="14">
        <v>1.36</v>
      </c>
      <c r="G10" s="14">
        <v>28</v>
      </c>
      <c r="H10" s="15">
        <f t="shared" si="0"/>
        <v>16.292800000000003</v>
      </c>
      <c r="I10" s="15">
        <f t="shared" si="1"/>
        <v>335.44</v>
      </c>
      <c r="J10" s="16">
        <f t="shared" si="2"/>
        <v>16.292800000000003</v>
      </c>
      <c r="K10" s="16">
        <f t="shared" si="3"/>
        <v>335.44</v>
      </c>
      <c r="L10" s="17">
        <f t="shared" si="4"/>
        <v>351.7328</v>
      </c>
      <c r="M10" s="15">
        <f t="shared" si="5"/>
        <v>0</v>
      </c>
      <c r="N10" s="15">
        <f t="shared" si="5"/>
        <v>0</v>
      </c>
      <c r="O10" s="16"/>
      <c r="P10" s="16"/>
      <c r="Q10" s="58"/>
      <c r="R10" s="15"/>
      <c r="S10" s="15"/>
      <c r="T10" s="18"/>
    </row>
    <row r="11" spans="1:20" ht="24">
      <c r="A11" s="74"/>
      <c r="B11" s="75"/>
      <c r="C11" s="76"/>
      <c r="D11" s="12" t="s">
        <v>29</v>
      </c>
      <c r="E11" s="13">
        <v>1528.26</v>
      </c>
      <c r="F11" s="14">
        <v>0.87</v>
      </c>
      <c r="G11" s="14">
        <v>28</v>
      </c>
      <c r="H11" s="15">
        <f t="shared" si="0"/>
        <v>1329.5862</v>
      </c>
      <c r="I11" s="15">
        <f t="shared" si="1"/>
        <v>42791.28</v>
      </c>
      <c r="J11" s="16">
        <f t="shared" si="2"/>
        <v>1329.5862</v>
      </c>
      <c r="K11" s="16">
        <f t="shared" si="3"/>
        <v>42791.28</v>
      </c>
      <c r="L11" s="17">
        <f t="shared" si="4"/>
        <v>44120.8662</v>
      </c>
      <c r="M11" s="15">
        <f t="shared" si="5"/>
        <v>0</v>
      </c>
      <c r="N11" s="15">
        <f t="shared" si="5"/>
        <v>0</v>
      </c>
      <c r="O11" s="16"/>
      <c r="P11" s="16"/>
      <c r="Q11" s="58"/>
      <c r="R11" s="15"/>
      <c r="S11" s="15"/>
      <c r="T11" s="18"/>
    </row>
    <row r="12" spans="1:20" ht="24">
      <c r="A12" s="74"/>
      <c r="B12" s="75"/>
      <c r="C12" s="76"/>
      <c r="D12" s="12" t="s">
        <v>30</v>
      </c>
      <c r="E12" s="13">
        <v>17.62</v>
      </c>
      <c r="F12" s="14">
        <v>1.36</v>
      </c>
      <c r="G12" s="14">
        <v>28</v>
      </c>
      <c r="H12" s="15">
        <f t="shared" si="0"/>
        <v>23.963200000000004</v>
      </c>
      <c r="I12" s="15">
        <f t="shared" si="1"/>
        <v>493.36</v>
      </c>
      <c r="J12" s="16">
        <f t="shared" si="2"/>
        <v>23.963200000000004</v>
      </c>
      <c r="K12" s="16">
        <f t="shared" si="3"/>
        <v>493.36</v>
      </c>
      <c r="L12" s="17">
        <f t="shared" si="4"/>
        <v>517.3232</v>
      </c>
      <c r="M12" s="15">
        <f t="shared" si="5"/>
        <v>0</v>
      </c>
      <c r="N12" s="15">
        <f t="shared" si="5"/>
        <v>0</v>
      </c>
      <c r="O12" s="16"/>
      <c r="P12" s="16"/>
      <c r="Q12" s="58"/>
      <c r="R12" s="15"/>
      <c r="S12" s="15"/>
      <c r="T12" s="18"/>
    </row>
    <row r="13" spans="1:21" ht="36">
      <c r="A13" s="74"/>
      <c r="B13" s="75"/>
      <c r="C13" s="76"/>
      <c r="D13" s="19" t="s">
        <v>31</v>
      </c>
      <c r="E13" s="20">
        <f>SUM(E7,E9,E11)</f>
        <v>4283.08</v>
      </c>
      <c r="F13" s="20">
        <v>0.87</v>
      </c>
      <c r="G13" s="20">
        <v>28</v>
      </c>
      <c r="H13" s="20">
        <f>SUM(H7,H9,H11)</f>
        <v>3726.2796</v>
      </c>
      <c r="I13" s="20">
        <f>SUM(I7,I9,I11)</f>
        <v>119926.24</v>
      </c>
      <c r="J13" s="20">
        <f aca="true" t="shared" si="6" ref="J13:S13">SUM(J7,J9,J11)</f>
        <v>3726.2796</v>
      </c>
      <c r="K13" s="20">
        <f t="shared" si="6"/>
        <v>119926.24</v>
      </c>
      <c r="L13" s="20">
        <f t="shared" si="6"/>
        <v>123652.5196</v>
      </c>
      <c r="M13" s="20">
        <f t="shared" si="6"/>
        <v>0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59">
        <f t="shared" si="6"/>
        <v>0</v>
      </c>
      <c r="R13" s="20">
        <f t="shared" si="6"/>
        <v>0</v>
      </c>
      <c r="S13" s="20">
        <f t="shared" si="6"/>
        <v>0</v>
      </c>
      <c r="T13" s="22"/>
      <c r="U13" s="22"/>
    </row>
    <row r="14" spans="1:21" ht="36">
      <c r="A14" s="74"/>
      <c r="B14" s="75"/>
      <c r="C14" s="76"/>
      <c r="D14" s="19" t="s">
        <v>32</v>
      </c>
      <c r="E14" s="20">
        <f>SUM(E8,E10,E12)</f>
        <v>225.73999999999998</v>
      </c>
      <c r="F14" s="20">
        <v>1.36</v>
      </c>
      <c r="G14" s="20">
        <v>28</v>
      </c>
      <c r="H14" s="20">
        <f>SUM(H8,H10,H12)</f>
        <v>307.00640000000004</v>
      </c>
      <c r="I14" s="20">
        <f>SUM(I8,I10,I12)</f>
        <v>6320.719999999999</v>
      </c>
      <c r="J14" s="20">
        <f aca="true" t="shared" si="7" ref="J14:S14">SUM(J8,J10,J12)</f>
        <v>307.00640000000004</v>
      </c>
      <c r="K14" s="20">
        <f t="shared" si="7"/>
        <v>6320.719999999999</v>
      </c>
      <c r="L14" s="20">
        <f t="shared" si="7"/>
        <v>6627.7264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59">
        <f t="shared" si="7"/>
        <v>0</v>
      </c>
      <c r="R14" s="20">
        <f t="shared" si="7"/>
        <v>0</v>
      </c>
      <c r="S14" s="20">
        <f t="shared" si="7"/>
        <v>0</v>
      </c>
      <c r="T14" s="22"/>
      <c r="U14" s="22"/>
    </row>
    <row r="15" spans="1:20" ht="24">
      <c r="A15" s="74"/>
      <c r="B15" s="75"/>
      <c r="C15" s="76"/>
      <c r="D15" s="12" t="s">
        <v>33</v>
      </c>
      <c r="E15" s="13">
        <v>1558.2</v>
      </c>
      <c r="F15" s="14">
        <v>0.87</v>
      </c>
      <c r="G15" s="14">
        <v>28</v>
      </c>
      <c r="H15" s="15">
        <f aca="true" t="shared" si="8" ref="H15:H20">E15*F15</f>
        <v>1355.634</v>
      </c>
      <c r="I15" s="15">
        <f aca="true" t="shared" si="9" ref="I15:I20">E15*G15</f>
        <v>43629.6</v>
      </c>
      <c r="J15" s="16">
        <f aca="true" t="shared" si="10" ref="J15:J20">(E15*F15)</f>
        <v>1355.634</v>
      </c>
      <c r="K15" s="16">
        <f aca="true" t="shared" si="11" ref="K15:K20">E15*G15</f>
        <v>43629.6</v>
      </c>
      <c r="L15" s="17">
        <f aca="true" t="shared" si="12" ref="L15:L20">SUM(J15,K15)</f>
        <v>44985.234</v>
      </c>
      <c r="M15" s="15">
        <f aca="true" t="shared" si="13" ref="M15:N20">J15-H15</f>
        <v>0</v>
      </c>
      <c r="N15" s="15">
        <f t="shared" si="13"/>
        <v>0</v>
      </c>
      <c r="O15" s="16"/>
      <c r="P15" s="16"/>
      <c r="Q15" s="58"/>
      <c r="R15" s="15"/>
      <c r="S15" s="15"/>
      <c r="T15" s="18"/>
    </row>
    <row r="16" spans="1:20" ht="24">
      <c r="A16" s="74"/>
      <c r="B16" s="75"/>
      <c r="C16" s="76"/>
      <c r="D16" s="12" t="s">
        <v>34</v>
      </c>
      <c r="E16" s="13">
        <v>56.48</v>
      </c>
      <c r="F16" s="14">
        <v>1.36</v>
      </c>
      <c r="G16" s="14">
        <v>28</v>
      </c>
      <c r="H16" s="15">
        <f t="shared" si="8"/>
        <v>76.8128</v>
      </c>
      <c r="I16" s="15">
        <f t="shared" si="9"/>
        <v>1581.4399999999998</v>
      </c>
      <c r="J16" s="16">
        <f t="shared" si="10"/>
        <v>76.8128</v>
      </c>
      <c r="K16" s="16">
        <f t="shared" si="11"/>
        <v>1581.4399999999998</v>
      </c>
      <c r="L16" s="17">
        <f t="shared" si="12"/>
        <v>1658.2527999999998</v>
      </c>
      <c r="M16" s="15">
        <f t="shared" si="13"/>
        <v>0</v>
      </c>
      <c r="N16" s="15">
        <f t="shared" si="13"/>
        <v>0</v>
      </c>
      <c r="O16" s="16"/>
      <c r="P16" s="16"/>
      <c r="Q16" s="58"/>
      <c r="R16" s="15"/>
      <c r="S16" s="15"/>
      <c r="T16" s="18"/>
    </row>
    <row r="17" spans="1:20" ht="12.75">
      <c r="A17" s="74"/>
      <c r="B17" s="75"/>
      <c r="C17" s="76"/>
      <c r="D17" s="12" t="s">
        <v>35</v>
      </c>
      <c r="E17" s="13">
        <v>1655.98</v>
      </c>
      <c r="F17" s="14">
        <v>0.87</v>
      </c>
      <c r="G17" s="14">
        <v>28</v>
      </c>
      <c r="H17" s="15">
        <f t="shared" si="8"/>
        <v>1440.7026</v>
      </c>
      <c r="I17" s="15">
        <f t="shared" si="9"/>
        <v>46367.44</v>
      </c>
      <c r="J17" s="16">
        <f t="shared" si="10"/>
        <v>1440.7026</v>
      </c>
      <c r="K17" s="16">
        <f t="shared" si="11"/>
        <v>46367.44</v>
      </c>
      <c r="L17" s="17">
        <f t="shared" si="12"/>
        <v>47808.1426</v>
      </c>
      <c r="M17" s="15">
        <f t="shared" si="13"/>
        <v>0</v>
      </c>
      <c r="N17" s="15">
        <f t="shared" si="13"/>
        <v>0</v>
      </c>
      <c r="O17" s="16"/>
      <c r="P17" s="16"/>
      <c r="Q17" s="58"/>
      <c r="R17" s="15"/>
      <c r="S17" s="15"/>
      <c r="T17" s="18"/>
    </row>
    <row r="18" spans="1:20" ht="24">
      <c r="A18" s="74"/>
      <c r="B18" s="75"/>
      <c r="C18" s="76"/>
      <c r="D18" s="12" t="s">
        <v>36</v>
      </c>
      <c r="E18" s="13">
        <v>48.92</v>
      </c>
      <c r="F18" s="14">
        <v>1.36</v>
      </c>
      <c r="G18" s="14">
        <v>28</v>
      </c>
      <c r="H18" s="15">
        <f t="shared" si="8"/>
        <v>66.53120000000001</v>
      </c>
      <c r="I18" s="15">
        <f t="shared" si="9"/>
        <v>1369.76</v>
      </c>
      <c r="J18" s="16">
        <f t="shared" si="10"/>
        <v>66.53120000000001</v>
      </c>
      <c r="K18" s="16">
        <f t="shared" si="11"/>
        <v>1369.76</v>
      </c>
      <c r="L18" s="17">
        <f t="shared" si="12"/>
        <v>1436.2912000000001</v>
      </c>
      <c r="M18" s="15">
        <f t="shared" si="13"/>
        <v>0</v>
      </c>
      <c r="N18" s="15">
        <f t="shared" si="13"/>
        <v>0</v>
      </c>
      <c r="O18" s="16"/>
      <c r="P18" s="16"/>
      <c r="Q18" s="58"/>
      <c r="R18" s="15"/>
      <c r="S18" s="15"/>
      <c r="T18" s="18"/>
    </row>
    <row r="19" spans="1:20" ht="24.75" customHeight="1">
      <c r="A19" s="74"/>
      <c r="B19" s="75"/>
      <c r="C19" s="76"/>
      <c r="D19" s="12" t="s">
        <v>37</v>
      </c>
      <c r="E19" s="13">
        <v>1605.8</v>
      </c>
      <c r="F19" s="14">
        <v>0.87</v>
      </c>
      <c r="G19" s="14">
        <v>28</v>
      </c>
      <c r="H19" s="15">
        <f t="shared" si="8"/>
        <v>1397.046</v>
      </c>
      <c r="I19" s="15">
        <f t="shared" si="9"/>
        <v>44962.4</v>
      </c>
      <c r="J19" s="16">
        <f t="shared" si="10"/>
        <v>1397.046</v>
      </c>
      <c r="K19" s="16">
        <f t="shared" si="11"/>
        <v>44962.4</v>
      </c>
      <c r="L19" s="17">
        <f t="shared" si="12"/>
        <v>46359.446</v>
      </c>
      <c r="M19" s="15">
        <f t="shared" si="13"/>
        <v>0</v>
      </c>
      <c r="N19" s="15">
        <f t="shared" si="13"/>
        <v>0</v>
      </c>
      <c r="O19" s="16"/>
      <c r="P19" s="16"/>
      <c r="Q19" s="58"/>
      <c r="R19" s="15"/>
      <c r="S19" s="15"/>
      <c r="T19" s="18"/>
    </row>
    <row r="20" spans="1:20" ht="24">
      <c r="A20" s="74"/>
      <c r="B20" s="75"/>
      <c r="C20" s="76"/>
      <c r="D20" s="12" t="s">
        <v>38</v>
      </c>
      <c r="E20" s="13">
        <v>287.58</v>
      </c>
      <c r="F20" s="14">
        <v>1.36</v>
      </c>
      <c r="G20" s="14">
        <v>28</v>
      </c>
      <c r="H20" s="15">
        <f t="shared" si="8"/>
        <v>391.10880000000003</v>
      </c>
      <c r="I20" s="15">
        <f t="shared" si="9"/>
        <v>8052.24</v>
      </c>
      <c r="J20" s="16">
        <f t="shared" si="10"/>
        <v>391.10880000000003</v>
      </c>
      <c r="K20" s="16">
        <f t="shared" si="11"/>
        <v>8052.24</v>
      </c>
      <c r="L20" s="17">
        <f t="shared" si="12"/>
        <v>8443.3488</v>
      </c>
      <c r="M20" s="15">
        <f t="shared" si="13"/>
        <v>0</v>
      </c>
      <c r="N20" s="15">
        <f t="shared" si="13"/>
        <v>0</v>
      </c>
      <c r="O20" s="16"/>
      <c r="P20" s="16"/>
      <c r="Q20" s="58"/>
      <c r="R20" s="15"/>
      <c r="S20" s="15"/>
      <c r="T20" s="18"/>
    </row>
    <row r="21" spans="1:21" ht="36">
      <c r="A21" s="74"/>
      <c r="B21" s="75"/>
      <c r="C21" s="76"/>
      <c r="D21" s="19" t="s">
        <v>39</v>
      </c>
      <c r="E21" s="20">
        <f>SUM(E15,E17,E19)</f>
        <v>4819.9800000000005</v>
      </c>
      <c r="F21" s="20">
        <v>0.87</v>
      </c>
      <c r="G21" s="20">
        <v>28</v>
      </c>
      <c r="H21" s="20">
        <f>SUM(H15,H17,H19)</f>
        <v>4193.3826</v>
      </c>
      <c r="I21" s="20">
        <f>SUM(I15,I17,I19)</f>
        <v>134959.44</v>
      </c>
      <c r="J21" s="20">
        <f aca="true" t="shared" si="14" ref="J21:S21">SUM(J15,J17,J19)</f>
        <v>4193.3826</v>
      </c>
      <c r="K21" s="20">
        <f t="shared" si="14"/>
        <v>134959.44</v>
      </c>
      <c r="L21" s="20">
        <f t="shared" si="14"/>
        <v>139152.82259999998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59">
        <f t="shared" si="14"/>
        <v>0</v>
      </c>
      <c r="R21" s="20">
        <f t="shared" si="14"/>
        <v>0</v>
      </c>
      <c r="S21" s="20">
        <f t="shared" si="14"/>
        <v>0</v>
      </c>
      <c r="T21" s="22"/>
      <c r="U21" s="22"/>
    </row>
    <row r="22" spans="1:21" ht="36">
      <c r="A22" s="74"/>
      <c r="B22" s="75"/>
      <c r="C22" s="76"/>
      <c r="D22" s="19" t="s">
        <v>40</v>
      </c>
      <c r="E22" s="20">
        <f>SUM(E16,E18,E20)</f>
        <v>392.98</v>
      </c>
      <c r="F22" s="20">
        <v>1.36</v>
      </c>
      <c r="G22" s="20">
        <v>28</v>
      </c>
      <c r="H22" s="20">
        <f>SUM(H16,H18,H20)</f>
        <v>534.4528</v>
      </c>
      <c r="I22" s="20">
        <f>SUM(I16,I18,I20)</f>
        <v>11003.439999999999</v>
      </c>
      <c r="J22" s="20">
        <f aca="true" t="shared" si="15" ref="J22:S22">SUM(J16,J18,J20)</f>
        <v>534.4528</v>
      </c>
      <c r="K22" s="20">
        <f t="shared" si="15"/>
        <v>11003.439999999999</v>
      </c>
      <c r="L22" s="20">
        <f t="shared" si="15"/>
        <v>11537.8928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59">
        <f t="shared" si="15"/>
        <v>0</v>
      </c>
      <c r="R22" s="20">
        <f t="shared" si="15"/>
        <v>0</v>
      </c>
      <c r="S22" s="20">
        <f t="shared" si="15"/>
        <v>0</v>
      </c>
      <c r="T22" s="22"/>
      <c r="U22" s="22"/>
    </row>
    <row r="23" spans="1:20" ht="27.75" customHeight="1">
      <c r="A23" s="74"/>
      <c r="B23" s="75"/>
      <c r="C23" s="76"/>
      <c r="D23" s="12" t="s">
        <v>41</v>
      </c>
      <c r="E23" s="13">
        <v>1750.7</v>
      </c>
      <c r="F23" s="14">
        <v>0.87</v>
      </c>
      <c r="G23" s="14">
        <v>28</v>
      </c>
      <c r="H23" s="15">
        <f aca="true" t="shared" si="16" ref="H23:H28">E23*F23</f>
        <v>1523.109</v>
      </c>
      <c r="I23" s="15">
        <f aca="true" t="shared" si="17" ref="I23:I28">E23*G23</f>
        <v>49019.6</v>
      </c>
      <c r="J23" s="16">
        <f aca="true" t="shared" si="18" ref="J23:J28">(E23*F23)</f>
        <v>1523.109</v>
      </c>
      <c r="K23" s="16">
        <f aca="true" t="shared" si="19" ref="K23:K28">E23*G23</f>
        <v>49019.6</v>
      </c>
      <c r="L23" s="17">
        <f aca="true" t="shared" si="20" ref="L23:L28">SUM(J23,K23)</f>
        <v>50542.708999999995</v>
      </c>
      <c r="M23" s="15">
        <f aca="true" t="shared" si="21" ref="M23:N28">J23-H23</f>
        <v>0</v>
      </c>
      <c r="N23" s="15">
        <f t="shared" si="21"/>
        <v>0</v>
      </c>
      <c r="O23" s="16"/>
      <c r="P23" s="16"/>
      <c r="Q23" s="58"/>
      <c r="R23" s="15"/>
      <c r="S23" s="15"/>
      <c r="T23" s="18"/>
    </row>
    <row r="24" spans="1:20" ht="24">
      <c r="A24" s="74"/>
      <c r="B24" s="75"/>
      <c r="C24" s="76"/>
      <c r="D24" s="12" t="s">
        <v>42</v>
      </c>
      <c r="E24" s="13">
        <v>237.68</v>
      </c>
      <c r="F24" s="14">
        <v>1.36</v>
      </c>
      <c r="G24" s="14">
        <v>28</v>
      </c>
      <c r="H24" s="15">
        <f t="shared" si="16"/>
        <v>323.24480000000005</v>
      </c>
      <c r="I24" s="15">
        <f t="shared" si="17"/>
        <v>6655.04</v>
      </c>
      <c r="J24" s="16">
        <f t="shared" si="18"/>
        <v>323.24480000000005</v>
      </c>
      <c r="K24" s="16">
        <f t="shared" si="19"/>
        <v>6655.04</v>
      </c>
      <c r="L24" s="17">
        <f t="shared" si="20"/>
        <v>6978.2848</v>
      </c>
      <c r="M24" s="15">
        <f t="shared" si="21"/>
        <v>0</v>
      </c>
      <c r="N24" s="15">
        <f t="shared" si="21"/>
        <v>0</v>
      </c>
      <c r="O24" s="16"/>
      <c r="P24" s="16"/>
      <c r="Q24" s="58"/>
      <c r="R24" s="15"/>
      <c r="S24" s="15"/>
      <c r="T24" s="18"/>
    </row>
    <row r="25" spans="1:20" ht="24">
      <c r="A25" s="74"/>
      <c r="B25" s="75"/>
      <c r="C25" s="76"/>
      <c r="D25" s="12" t="s">
        <v>43</v>
      </c>
      <c r="E25" s="13">
        <v>2052.34</v>
      </c>
      <c r="F25" s="14">
        <v>0.87</v>
      </c>
      <c r="G25" s="14">
        <v>28</v>
      </c>
      <c r="H25" s="15">
        <f t="shared" si="16"/>
        <v>1785.5358</v>
      </c>
      <c r="I25" s="15">
        <f t="shared" si="17"/>
        <v>57465.520000000004</v>
      </c>
      <c r="J25" s="16">
        <f t="shared" si="18"/>
        <v>1785.5358</v>
      </c>
      <c r="K25" s="16">
        <f t="shared" si="19"/>
        <v>57465.520000000004</v>
      </c>
      <c r="L25" s="17">
        <f t="shared" si="20"/>
        <v>59251.0558</v>
      </c>
      <c r="M25" s="15">
        <f t="shared" si="21"/>
        <v>0</v>
      </c>
      <c r="N25" s="15">
        <f t="shared" si="21"/>
        <v>0</v>
      </c>
      <c r="O25" s="16"/>
      <c r="P25" s="16"/>
      <c r="Q25" s="58"/>
      <c r="R25" s="15"/>
      <c r="S25" s="15"/>
      <c r="T25" s="18"/>
    </row>
    <row r="26" spans="1:20" ht="24">
      <c r="A26" s="74"/>
      <c r="B26" s="75"/>
      <c r="C26" s="76"/>
      <c r="D26" s="12" t="s">
        <v>44</v>
      </c>
      <c r="E26" s="13">
        <v>234.28</v>
      </c>
      <c r="F26" s="14">
        <v>1.36</v>
      </c>
      <c r="G26" s="14">
        <v>28</v>
      </c>
      <c r="H26" s="15">
        <f t="shared" si="16"/>
        <v>318.62080000000003</v>
      </c>
      <c r="I26" s="15">
        <f t="shared" si="17"/>
        <v>6559.84</v>
      </c>
      <c r="J26" s="16">
        <f t="shared" si="18"/>
        <v>318.62080000000003</v>
      </c>
      <c r="K26" s="16">
        <f t="shared" si="19"/>
        <v>6559.84</v>
      </c>
      <c r="L26" s="17">
        <f t="shared" si="20"/>
        <v>6878.4608</v>
      </c>
      <c r="M26" s="15">
        <f t="shared" si="21"/>
        <v>0</v>
      </c>
      <c r="N26" s="15">
        <f t="shared" si="21"/>
        <v>0</v>
      </c>
      <c r="O26" s="16"/>
      <c r="P26" s="16"/>
      <c r="Q26" s="58"/>
      <c r="R26" s="15"/>
      <c r="S26" s="15"/>
      <c r="T26" s="18"/>
    </row>
    <row r="27" spans="1:20" ht="24">
      <c r="A27" s="74"/>
      <c r="B27" s="75"/>
      <c r="C27" s="76"/>
      <c r="D27" s="12" t="s">
        <v>45</v>
      </c>
      <c r="E27" s="13">
        <v>1899.26</v>
      </c>
      <c r="F27" s="14">
        <v>0.87</v>
      </c>
      <c r="G27" s="14">
        <v>28</v>
      </c>
      <c r="H27" s="15">
        <f t="shared" si="16"/>
        <v>1652.3562</v>
      </c>
      <c r="I27" s="15">
        <f t="shared" si="17"/>
        <v>53179.28</v>
      </c>
      <c r="J27" s="16">
        <f t="shared" si="18"/>
        <v>1652.3562</v>
      </c>
      <c r="K27" s="16">
        <f t="shared" si="19"/>
        <v>53179.28</v>
      </c>
      <c r="L27" s="17">
        <f t="shared" si="20"/>
        <v>54831.6362</v>
      </c>
      <c r="M27" s="15">
        <f t="shared" si="21"/>
        <v>0</v>
      </c>
      <c r="N27" s="15">
        <f t="shared" si="21"/>
        <v>0</v>
      </c>
      <c r="O27" s="16"/>
      <c r="P27" s="16"/>
      <c r="Q27" s="58"/>
      <c r="R27" s="15"/>
      <c r="S27" s="15"/>
      <c r="T27" s="18"/>
    </row>
    <row r="28" spans="1:20" ht="24">
      <c r="A28" s="74"/>
      <c r="B28" s="75"/>
      <c r="C28" s="76"/>
      <c r="D28" s="12" t="s">
        <v>46</v>
      </c>
      <c r="E28" s="13">
        <v>414.82</v>
      </c>
      <c r="F28" s="14">
        <v>1.36</v>
      </c>
      <c r="G28" s="14">
        <v>28</v>
      </c>
      <c r="H28" s="15">
        <f t="shared" si="16"/>
        <v>564.1552</v>
      </c>
      <c r="I28" s="15">
        <f t="shared" si="17"/>
        <v>11614.96</v>
      </c>
      <c r="J28" s="16">
        <f t="shared" si="18"/>
        <v>564.1552</v>
      </c>
      <c r="K28" s="16">
        <f t="shared" si="19"/>
        <v>11614.96</v>
      </c>
      <c r="L28" s="17">
        <f t="shared" si="20"/>
        <v>12179.115199999998</v>
      </c>
      <c r="M28" s="15">
        <f t="shared" si="21"/>
        <v>0</v>
      </c>
      <c r="N28" s="15">
        <f t="shared" si="21"/>
        <v>0</v>
      </c>
      <c r="O28" s="16"/>
      <c r="P28" s="16"/>
      <c r="Q28" s="58"/>
      <c r="R28" s="15"/>
      <c r="S28" s="15"/>
      <c r="T28" s="18"/>
    </row>
    <row r="29" spans="1:21" ht="36">
      <c r="A29" s="74"/>
      <c r="B29" s="75"/>
      <c r="C29" s="76"/>
      <c r="D29" s="19" t="s">
        <v>47</v>
      </c>
      <c r="E29" s="20">
        <f>SUM(E23,E25,E27)</f>
        <v>5702.3</v>
      </c>
      <c r="F29" s="20">
        <v>0.87</v>
      </c>
      <c r="G29" s="20">
        <v>28</v>
      </c>
      <c r="H29" s="20">
        <f>SUM(H23,H25,H27)</f>
        <v>4961.001</v>
      </c>
      <c r="I29" s="20">
        <f>SUM(I23,I25,I27)</f>
        <v>159664.4</v>
      </c>
      <c r="J29" s="20">
        <f aca="true" t="shared" si="22" ref="J29:S29">SUM(J23,J25,J27)</f>
        <v>4961.001</v>
      </c>
      <c r="K29" s="20">
        <f t="shared" si="22"/>
        <v>159664.4</v>
      </c>
      <c r="L29" s="20">
        <f t="shared" si="22"/>
        <v>164625.401</v>
      </c>
      <c r="M29" s="20">
        <f t="shared" si="22"/>
        <v>0</v>
      </c>
      <c r="N29" s="20">
        <f t="shared" si="22"/>
        <v>0</v>
      </c>
      <c r="O29" s="20">
        <f t="shared" si="22"/>
        <v>0</v>
      </c>
      <c r="P29" s="20">
        <f t="shared" si="22"/>
        <v>0</v>
      </c>
      <c r="Q29" s="59">
        <f t="shared" si="22"/>
        <v>0</v>
      </c>
      <c r="R29" s="20">
        <f t="shared" si="22"/>
        <v>0</v>
      </c>
      <c r="S29" s="20">
        <f t="shared" si="22"/>
        <v>0</v>
      </c>
      <c r="T29" s="22"/>
      <c r="U29" s="22"/>
    </row>
    <row r="30" spans="1:21" ht="36">
      <c r="A30" s="74"/>
      <c r="B30" s="75"/>
      <c r="C30" s="76"/>
      <c r="D30" s="19" t="s">
        <v>48</v>
      </c>
      <c r="E30" s="20">
        <f>SUM(E24,E26,E28)</f>
        <v>886.78</v>
      </c>
      <c r="F30" s="20">
        <v>1.36</v>
      </c>
      <c r="G30" s="20">
        <v>28</v>
      </c>
      <c r="H30" s="20">
        <f>SUM(H24,H26,H28)</f>
        <v>1206.0208000000002</v>
      </c>
      <c r="I30" s="20">
        <f>SUM(I24,I26,I28)</f>
        <v>24829.84</v>
      </c>
      <c r="J30" s="20">
        <f aca="true" t="shared" si="23" ref="J30:S30">SUM(J24,J26,J28)</f>
        <v>1206.0208000000002</v>
      </c>
      <c r="K30" s="20">
        <f t="shared" si="23"/>
        <v>24829.84</v>
      </c>
      <c r="L30" s="20">
        <f t="shared" si="23"/>
        <v>26035.8608</v>
      </c>
      <c r="M30" s="20">
        <f t="shared" si="23"/>
        <v>0</v>
      </c>
      <c r="N30" s="20">
        <f t="shared" si="23"/>
        <v>0</v>
      </c>
      <c r="O30" s="20">
        <f t="shared" si="23"/>
        <v>0</v>
      </c>
      <c r="P30" s="20">
        <f t="shared" si="23"/>
        <v>0</v>
      </c>
      <c r="Q30" s="59">
        <f t="shared" si="23"/>
        <v>0</v>
      </c>
      <c r="R30" s="20">
        <f t="shared" si="23"/>
        <v>0</v>
      </c>
      <c r="S30" s="20">
        <f t="shared" si="23"/>
        <v>0</v>
      </c>
      <c r="T30" s="22"/>
      <c r="U30" s="22"/>
    </row>
    <row r="31" spans="1:20" ht="24">
      <c r="A31" s="74"/>
      <c r="B31" s="75"/>
      <c r="C31" s="76"/>
      <c r="D31" s="23" t="s">
        <v>49</v>
      </c>
      <c r="E31" s="13">
        <v>1855.24</v>
      </c>
      <c r="F31" s="14">
        <v>0.87</v>
      </c>
      <c r="G31" s="14">
        <v>28</v>
      </c>
      <c r="H31" s="15">
        <f aca="true" t="shared" si="24" ref="H31:H36">E31*F31</f>
        <v>1614.0588</v>
      </c>
      <c r="I31" s="15">
        <f aca="true" t="shared" si="25" ref="I31:I36">E31*G31</f>
        <v>51946.72</v>
      </c>
      <c r="J31" s="16">
        <f aca="true" t="shared" si="26" ref="J31:J36">(E31*F31)</f>
        <v>1614.0588</v>
      </c>
      <c r="K31" s="16">
        <f aca="true" t="shared" si="27" ref="K31:K36">E31*G31</f>
        <v>51946.72</v>
      </c>
      <c r="L31" s="17">
        <f aca="true" t="shared" si="28" ref="L31:L36">SUM(J31,K31)</f>
        <v>53560.7788</v>
      </c>
      <c r="M31" s="15">
        <f aca="true" t="shared" si="29" ref="M31:N36">J31-H31</f>
        <v>0</v>
      </c>
      <c r="N31" s="15">
        <f t="shared" si="29"/>
        <v>0</v>
      </c>
      <c r="O31" s="16"/>
      <c r="P31" s="16"/>
      <c r="Q31" s="58"/>
      <c r="R31" s="15"/>
      <c r="S31" s="15"/>
      <c r="T31" s="18"/>
    </row>
    <row r="32" spans="1:20" ht="24">
      <c r="A32" s="74"/>
      <c r="B32" s="75"/>
      <c r="C32" s="76"/>
      <c r="D32" s="23" t="s">
        <v>50</v>
      </c>
      <c r="E32" s="13">
        <v>112.5</v>
      </c>
      <c r="F32" s="14">
        <v>1.36</v>
      </c>
      <c r="G32" s="14">
        <v>28</v>
      </c>
      <c r="H32" s="15">
        <f t="shared" si="24"/>
        <v>153</v>
      </c>
      <c r="I32" s="15">
        <f t="shared" si="25"/>
        <v>3150</v>
      </c>
      <c r="J32" s="16">
        <f t="shared" si="26"/>
        <v>153</v>
      </c>
      <c r="K32" s="16">
        <f t="shared" si="27"/>
        <v>3150</v>
      </c>
      <c r="L32" s="17">
        <f t="shared" si="28"/>
        <v>3303</v>
      </c>
      <c r="M32" s="15">
        <f t="shared" si="29"/>
        <v>0</v>
      </c>
      <c r="N32" s="15">
        <f t="shared" si="29"/>
        <v>0</v>
      </c>
      <c r="O32" s="16"/>
      <c r="P32" s="16"/>
      <c r="Q32" s="58"/>
      <c r="R32" s="15"/>
      <c r="S32" s="15"/>
      <c r="T32" s="18"/>
    </row>
    <row r="33" spans="1:20" ht="24">
      <c r="A33" s="74"/>
      <c r="B33" s="75"/>
      <c r="C33" s="76"/>
      <c r="D33" s="23" t="s">
        <v>51</v>
      </c>
      <c r="E33" s="13">
        <v>1685.18</v>
      </c>
      <c r="F33" s="14">
        <v>0.87</v>
      </c>
      <c r="G33" s="14">
        <v>28</v>
      </c>
      <c r="H33" s="15">
        <f t="shared" si="24"/>
        <v>1466.1066</v>
      </c>
      <c r="I33" s="15">
        <f t="shared" si="25"/>
        <v>47185.04</v>
      </c>
      <c r="J33" s="16">
        <f t="shared" si="26"/>
        <v>1466.1066</v>
      </c>
      <c r="K33" s="16">
        <f t="shared" si="27"/>
        <v>47185.04</v>
      </c>
      <c r="L33" s="17">
        <f t="shared" si="28"/>
        <v>48651.1466</v>
      </c>
      <c r="M33" s="15">
        <f t="shared" si="29"/>
        <v>0</v>
      </c>
      <c r="N33" s="15">
        <f t="shared" si="29"/>
        <v>0</v>
      </c>
      <c r="O33" s="16"/>
      <c r="P33" s="16"/>
      <c r="Q33" s="58"/>
      <c r="R33" s="15"/>
      <c r="S33" s="15"/>
      <c r="T33" s="18"/>
    </row>
    <row r="34" spans="1:20" ht="30.75" customHeight="1">
      <c r="A34" s="74"/>
      <c r="B34" s="75"/>
      <c r="C34" s="76"/>
      <c r="D34" s="23" t="s">
        <v>52</v>
      </c>
      <c r="E34" s="13">
        <v>132.12</v>
      </c>
      <c r="F34" s="14">
        <v>1.36</v>
      </c>
      <c r="G34" s="14">
        <v>28</v>
      </c>
      <c r="H34" s="15">
        <f t="shared" si="24"/>
        <v>179.68320000000003</v>
      </c>
      <c r="I34" s="15">
        <f t="shared" si="25"/>
        <v>3699.36</v>
      </c>
      <c r="J34" s="16">
        <f t="shared" si="26"/>
        <v>179.68320000000003</v>
      </c>
      <c r="K34" s="16">
        <f t="shared" si="27"/>
        <v>3699.36</v>
      </c>
      <c r="L34" s="17">
        <f t="shared" si="28"/>
        <v>3879.0432</v>
      </c>
      <c r="M34" s="15">
        <f t="shared" si="29"/>
        <v>0</v>
      </c>
      <c r="N34" s="15">
        <f t="shared" si="29"/>
        <v>0</v>
      </c>
      <c r="O34" s="16"/>
      <c r="P34" s="16"/>
      <c r="Q34" s="58"/>
      <c r="R34" s="15"/>
      <c r="S34" s="15"/>
      <c r="T34" s="18"/>
    </row>
    <row r="35" spans="1:20" ht="24" customHeight="1">
      <c r="A35" s="74"/>
      <c r="B35" s="75"/>
      <c r="C35" s="76"/>
      <c r="D35" s="23" t="s">
        <v>53</v>
      </c>
      <c r="E35" s="13">
        <v>1501.32</v>
      </c>
      <c r="F35" s="14">
        <v>0.87</v>
      </c>
      <c r="G35" s="14">
        <v>28</v>
      </c>
      <c r="H35" s="15">
        <f t="shared" si="24"/>
        <v>1306.1484</v>
      </c>
      <c r="I35" s="15">
        <f t="shared" si="25"/>
        <v>42036.96</v>
      </c>
      <c r="J35" s="16">
        <f t="shared" si="26"/>
        <v>1306.1484</v>
      </c>
      <c r="K35" s="16">
        <f t="shared" si="27"/>
        <v>42036.96</v>
      </c>
      <c r="L35" s="17">
        <f t="shared" si="28"/>
        <v>43343.1084</v>
      </c>
      <c r="M35" s="15">
        <f t="shared" si="29"/>
        <v>0</v>
      </c>
      <c r="N35" s="15">
        <f t="shared" si="29"/>
        <v>0</v>
      </c>
      <c r="O35" s="16"/>
      <c r="P35" s="16"/>
      <c r="Q35" s="58"/>
      <c r="R35" s="15"/>
      <c r="S35" s="15"/>
      <c r="T35" s="18"/>
    </row>
    <row r="36" spans="1:20" ht="32.25" customHeight="1">
      <c r="A36" s="11"/>
      <c r="B36" s="75"/>
      <c r="C36" s="76"/>
      <c r="D36" s="23" t="s">
        <v>54</v>
      </c>
      <c r="E36" s="13">
        <v>31.14</v>
      </c>
      <c r="F36" s="14">
        <v>1.36</v>
      </c>
      <c r="G36" s="14">
        <v>28</v>
      </c>
      <c r="H36" s="15">
        <f t="shared" si="24"/>
        <v>42.3504</v>
      </c>
      <c r="I36" s="15">
        <f t="shared" si="25"/>
        <v>871.9200000000001</v>
      </c>
      <c r="J36" s="16">
        <f t="shared" si="26"/>
        <v>42.3504</v>
      </c>
      <c r="K36" s="16">
        <f t="shared" si="27"/>
        <v>871.9200000000001</v>
      </c>
      <c r="L36" s="17">
        <f t="shared" si="28"/>
        <v>914.2704000000001</v>
      </c>
      <c r="M36" s="15">
        <f t="shared" si="29"/>
        <v>0</v>
      </c>
      <c r="N36" s="15">
        <f t="shared" si="29"/>
        <v>0</v>
      </c>
      <c r="O36" s="16"/>
      <c r="P36" s="16"/>
      <c r="Q36" s="58"/>
      <c r="R36" s="15"/>
      <c r="S36" s="15"/>
      <c r="T36" s="18"/>
    </row>
    <row r="37" spans="1:21" ht="36">
      <c r="A37" s="11"/>
      <c r="B37" s="75"/>
      <c r="C37" s="75"/>
      <c r="D37" s="19" t="s">
        <v>55</v>
      </c>
      <c r="E37" s="20">
        <f>SUM(E31,E33,E35)</f>
        <v>5041.74</v>
      </c>
      <c r="F37" s="20">
        <v>0.87</v>
      </c>
      <c r="G37" s="20">
        <v>28</v>
      </c>
      <c r="H37" s="20">
        <f>SUM(H31,H33,H35)</f>
        <v>4386.3138</v>
      </c>
      <c r="I37" s="20">
        <f>SUM(I31,I33,I35)</f>
        <v>141168.72</v>
      </c>
      <c r="J37" s="20">
        <f aca="true" t="shared" si="30" ref="J37:S37">SUM(J31,J33,J35)</f>
        <v>4386.3138</v>
      </c>
      <c r="K37" s="20">
        <f t="shared" si="30"/>
        <v>141168.72</v>
      </c>
      <c r="L37" s="20">
        <f t="shared" si="30"/>
        <v>145555.0338</v>
      </c>
      <c r="M37" s="20">
        <f t="shared" si="30"/>
        <v>0</v>
      </c>
      <c r="N37" s="20">
        <f t="shared" si="30"/>
        <v>0</v>
      </c>
      <c r="O37" s="20">
        <f t="shared" si="30"/>
        <v>0</v>
      </c>
      <c r="P37" s="20">
        <f t="shared" si="30"/>
        <v>0</v>
      </c>
      <c r="Q37" s="59">
        <f t="shared" si="30"/>
        <v>0</v>
      </c>
      <c r="R37" s="20">
        <f t="shared" si="30"/>
        <v>0</v>
      </c>
      <c r="S37" s="20">
        <f t="shared" si="30"/>
        <v>0</v>
      </c>
      <c r="T37" s="22"/>
      <c r="U37" s="22"/>
    </row>
    <row r="38" spans="1:21" ht="36">
      <c r="A38" s="11"/>
      <c r="B38" s="75"/>
      <c r="C38" s="75"/>
      <c r="D38" s="19" t="s">
        <v>56</v>
      </c>
      <c r="E38" s="20">
        <f>SUM(E32,E34,E36)</f>
        <v>275.76</v>
      </c>
      <c r="F38" s="20">
        <v>1.36</v>
      </c>
      <c r="G38" s="20">
        <v>28</v>
      </c>
      <c r="H38" s="20">
        <f>SUM(H32,H34,H36)</f>
        <v>375.03360000000004</v>
      </c>
      <c r="I38" s="20">
        <f>SUM(I32,I34,I36)</f>
        <v>7721.280000000001</v>
      </c>
      <c r="J38" s="20">
        <f aca="true" t="shared" si="31" ref="J38:S38">SUM(J32,J34,J36)</f>
        <v>375.03360000000004</v>
      </c>
      <c r="K38" s="20">
        <f t="shared" si="31"/>
        <v>7721.280000000001</v>
      </c>
      <c r="L38" s="20">
        <f t="shared" si="31"/>
        <v>8096.3136</v>
      </c>
      <c r="M38" s="20">
        <f t="shared" si="31"/>
        <v>0</v>
      </c>
      <c r="N38" s="20">
        <f t="shared" si="31"/>
        <v>0</v>
      </c>
      <c r="O38" s="20">
        <f t="shared" si="31"/>
        <v>0</v>
      </c>
      <c r="P38" s="20">
        <f t="shared" si="31"/>
        <v>0</v>
      </c>
      <c r="Q38" s="59">
        <f t="shared" si="31"/>
        <v>0</v>
      </c>
      <c r="R38" s="20">
        <f t="shared" si="31"/>
        <v>0</v>
      </c>
      <c r="S38" s="20">
        <f t="shared" si="31"/>
        <v>0</v>
      </c>
      <c r="T38" s="22"/>
      <c r="U38" s="22"/>
    </row>
    <row r="39" spans="1:20" ht="27" customHeight="1">
      <c r="A39" s="40"/>
      <c r="B39" s="40"/>
      <c r="C39" s="40"/>
      <c r="D39" s="41" t="s">
        <v>86</v>
      </c>
      <c r="E39" s="42">
        <f>SUM(E13+E21+E29+E37)</f>
        <v>19847.1</v>
      </c>
      <c r="F39" s="43">
        <v>0.87</v>
      </c>
      <c r="G39" s="43">
        <v>28</v>
      </c>
      <c r="H39" s="42">
        <f>SUM(H13+H21+H29+H37)</f>
        <v>17266.977</v>
      </c>
      <c r="I39" s="42">
        <f>SUM(I13+I21+I29+I37)</f>
        <v>555718.7999999999</v>
      </c>
      <c r="J39" s="43">
        <f aca="true" t="shared" si="32" ref="J39:S40">SUM(J7:J36)</f>
        <v>34617.6338</v>
      </c>
      <c r="K39" s="43">
        <f t="shared" si="32"/>
        <v>1062298.16</v>
      </c>
      <c r="L39" s="43">
        <f t="shared" si="32"/>
        <v>1096915.7937999999</v>
      </c>
      <c r="M39" s="43">
        <f t="shared" si="32"/>
        <v>0</v>
      </c>
      <c r="N39" s="43">
        <f t="shared" si="32"/>
        <v>0</v>
      </c>
      <c r="O39" s="43">
        <f t="shared" si="32"/>
        <v>0</v>
      </c>
      <c r="P39" s="43">
        <f t="shared" si="32"/>
        <v>0</v>
      </c>
      <c r="Q39" s="60">
        <f t="shared" si="32"/>
        <v>0</v>
      </c>
      <c r="R39" s="43">
        <f t="shared" si="32"/>
        <v>0</v>
      </c>
      <c r="S39" s="43">
        <f t="shared" si="32"/>
        <v>0</v>
      </c>
      <c r="T39" s="30"/>
    </row>
    <row r="40" spans="1:20" ht="27" customHeight="1">
      <c r="A40" s="40"/>
      <c r="B40" s="40"/>
      <c r="C40" s="40"/>
      <c r="D40" s="41" t="s">
        <v>92</v>
      </c>
      <c r="E40" s="42">
        <f>SUM(E14+E22+E30+E38)</f>
        <v>1781.26</v>
      </c>
      <c r="F40" s="43">
        <v>1.36</v>
      </c>
      <c r="G40" s="43">
        <v>28</v>
      </c>
      <c r="H40" s="42">
        <f>SUM(H14+H22+H30+H38)</f>
        <v>2422.5136</v>
      </c>
      <c r="I40" s="42">
        <f>SUM(I14+I22+I30+I38)</f>
        <v>49875.28</v>
      </c>
      <c r="J40" s="43">
        <f t="shared" si="32"/>
        <v>37759.7084</v>
      </c>
      <c r="K40" s="43">
        <f t="shared" si="32"/>
        <v>1163422.4000000001</v>
      </c>
      <c r="L40" s="43">
        <f t="shared" si="32"/>
        <v>1201182.1084</v>
      </c>
      <c r="M40" s="43">
        <f t="shared" si="32"/>
        <v>0</v>
      </c>
      <c r="N40" s="43">
        <f t="shared" si="32"/>
        <v>0</v>
      </c>
      <c r="O40" s="43">
        <f t="shared" si="32"/>
        <v>0</v>
      </c>
      <c r="P40" s="43">
        <f t="shared" si="32"/>
        <v>0</v>
      </c>
      <c r="Q40" s="60">
        <f t="shared" si="32"/>
        <v>0</v>
      </c>
      <c r="R40" s="43">
        <f t="shared" si="32"/>
        <v>0</v>
      </c>
      <c r="S40" s="43">
        <f t="shared" si="32"/>
        <v>0</v>
      </c>
      <c r="T40" s="30"/>
    </row>
    <row r="41" spans="1:20" ht="43.5" customHeight="1">
      <c r="A41" s="25"/>
      <c r="B41" s="25"/>
      <c r="C41" s="25"/>
      <c r="D41" s="26" t="s">
        <v>93</v>
      </c>
      <c r="E41" s="27">
        <f>'2014'!E41</f>
        <v>26813.849999999995</v>
      </c>
      <c r="F41" s="27"/>
      <c r="G41" s="27"/>
      <c r="H41" s="27">
        <f>'2014'!H41</f>
        <v>19168.3185</v>
      </c>
      <c r="I41" s="27">
        <f>'2014'!I41</f>
        <v>484716.1</v>
      </c>
      <c r="J41" s="27">
        <f>'2014'!J41</f>
        <v>35344.9044</v>
      </c>
      <c r="K41" s="27">
        <f>'2014'!K41</f>
        <v>879797.16</v>
      </c>
      <c r="L41" s="27">
        <f>'2014'!L41</f>
        <v>915142.0644000001</v>
      </c>
      <c r="M41" s="27">
        <f>'2014'!M41</f>
        <v>0</v>
      </c>
      <c r="N41" s="27">
        <f>'2014'!N41</f>
        <v>0</v>
      </c>
      <c r="O41" s="27">
        <f>'2014'!O41</f>
        <v>0</v>
      </c>
      <c r="P41" s="27">
        <f>'2014'!P41</f>
        <v>0</v>
      </c>
      <c r="Q41" s="61">
        <f>'2014'!Q41</f>
        <v>468000</v>
      </c>
      <c r="R41" s="27">
        <f>'2014'!R41</f>
        <v>0</v>
      </c>
      <c r="S41" s="27">
        <f>'2014'!S41</f>
        <v>0</v>
      </c>
      <c r="T41" s="30"/>
    </row>
    <row r="42" spans="1:20" ht="60">
      <c r="A42" s="25"/>
      <c r="B42" s="25"/>
      <c r="C42" s="25"/>
      <c r="D42" s="26" t="s">
        <v>94</v>
      </c>
      <c r="E42" s="27">
        <f>E40+'2014'!E42</f>
        <v>2736.3</v>
      </c>
      <c r="F42" s="27"/>
      <c r="G42" s="27"/>
      <c r="H42" s="27">
        <f>H40+'2014'!H42</f>
        <v>3281.5712000000003</v>
      </c>
      <c r="I42" s="27">
        <f>I40+'2014'!I42</f>
        <v>63771.8</v>
      </c>
      <c r="J42" s="27">
        <f>J40+'2014'!J42</f>
        <v>76281.76580000001</v>
      </c>
      <c r="K42" s="27">
        <f>K40+'2014'!K42</f>
        <v>2123561.3600000003</v>
      </c>
      <c r="L42" s="27">
        <f>L40+'2014'!L42</f>
        <v>2199843.1258000005</v>
      </c>
      <c r="M42" s="27">
        <f>M40+'2014'!M42</f>
        <v>0</v>
      </c>
      <c r="N42" s="27">
        <f>N40+'2014'!N42</f>
        <v>0</v>
      </c>
      <c r="O42" s="27">
        <f>O40+'2014'!O42</f>
        <v>0</v>
      </c>
      <c r="P42" s="27">
        <f>P40+'2014'!P42</f>
        <v>0</v>
      </c>
      <c r="Q42" s="61">
        <f>Q40+'2014'!Q42</f>
        <v>0</v>
      </c>
      <c r="R42" s="27">
        <f>R40+'2014'!R42</f>
        <v>0</v>
      </c>
      <c r="S42" s="27">
        <f>S40+'2014'!S42</f>
        <v>0</v>
      </c>
      <c r="T42" s="30"/>
    </row>
    <row r="43" spans="1:20" ht="12.75" customHeight="1">
      <c r="A43" s="74">
        <v>2</v>
      </c>
      <c r="B43" s="75" t="s">
        <v>59</v>
      </c>
      <c r="C43" s="77" t="s">
        <v>60</v>
      </c>
      <c r="D43" s="31" t="s">
        <v>61</v>
      </c>
      <c r="E43" s="32">
        <v>364</v>
      </c>
      <c r="F43" s="14">
        <v>0.87</v>
      </c>
      <c r="G43" s="14">
        <v>28</v>
      </c>
      <c r="H43" s="15">
        <f>E43*F43</f>
        <v>316.68</v>
      </c>
      <c r="I43" s="15">
        <f>E43*G43</f>
        <v>10192</v>
      </c>
      <c r="J43" s="16">
        <f>(E43*F43)</f>
        <v>316.68</v>
      </c>
      <c r="K43" s="16">
        <f>E43*G43</f>
        <v>10192</v>
      </c>
      <c r="L43" s="17">
        <f>SUM(J43,K43)</f>
        <v>10508.68</v>
      </c>
      <c r="M43" s="15">
        <f aca="true" t="shared" si="33" ref="M43:N45">J43-H43</f>
        <v>0</v>
      </c>
      <c r="N43" s="15">
        <f t="shared" si="33"/>
        <v>0</v>
      </c>
      <c r="O43" s="16"/>
      <c r="P43" s="16"/>
      <c r="Q43" s="58"/>
      <c r="R43" s="15"/>
      <c r="S43" s="15"/>
      <c r="T43" s="18"/>
    </row>
    <row r="44" spans="1:20" ht="12.75" customHeight="1">
      <c r="A44" s="74"/>
      <c r="B44" s="75"/>
      <c r="C44" s="77"/>
      <c r="D44" s="31" t="s">
        <v>62</v>
      </c>
      <c r="E44" s="33">
        <v>282.8</v>
      </c>
      <c r="F44" s="14">
        <v>0.87</v>
      </c>
      <c r="G44" s="14">
        <v>28</v>
      </c>
      <c r="H44" s="15">
        <f>E44*F44</f>
        <v>246.036</v>
      </c>
      <c r="I44" s="15">
        <f>E44*G44</f>
        <v>7918.400000000001</v>
      </c>
      <c r="J44" s="16">
        <f>(E44*F44)</f>
        <v>246.036</v>
      </c>
      <c r="K44" s="16">
        <f>E44*G44</f>
        <v>7918.400000000001</v>
      </c>
      <c r="L44" s="17">
        <f>SUM(J44,K44)</f>
        <v>8164.436000000001</v>
      </c>
      <c r="M44" s="15">
        <f t="shared" si="33"/>
        <v>0</v>
      </c>
      <c r="N44" s="15">
        <f t="shared" si="33"/>
        <v>0</v>
      </c>
      <c r="O44" s="16"/>
      <c r="P44" s="16"/>
      <c r="Q44" s="58"/>
      <c r="R44" s="15"/>
      <c r="S44" s="15"/>
      <c r="T44" s="18"/>
    </row>
    <row r="45" spans="1:20" ht="12.75" customHeight="1">
      <c r="A45" s="74"/>
      <c r="B45" s="75"/>
      <c r="C45" s="77"/>
      <c r="D45" s="31" t="s">
        <v>63</v>
      </c>
      <c r="E45" s="33">
        <v>380.32</v>
      </c>
      <c r="F45" s="14">
        <v>0.87</v>
      </c>
      <c r="G45" s="14">
        <v>28</v>
      </c>
      <c r="H45" s="15">
        <f>E45*F45</f>
        <v>330.8784</v>
      </c>
      <c r="I45" s="15">
        <f>E45*G45</f>
        <v>10648.96</v>
      </c>
      <c r="J45" s="16">
        <f>(E45*F45)</f>
        <v>330.8784</v>
      </c>
      <c r="K45" s="16">
        <f>E45*G45</f>
        <v>10648.96</v>
      </c>
      <c r="L45" s="17">
        <f>SUM(J45,K45)</f>
        <v>10979.838399999999</v>
      </c>
      <c r="M45" s="15">
        <f t="shared" si="33"/>
        <v>0</v>
      </c>
      <c r="N45" s="15">
        <f t="shared" si="33"/>
        <v>0</v>
      </c>
      <c r="O45" s="16"/>
      <c r="P45" s="16"/>
      <c r="Q45" s="58"/>
      <c r="R45" s="15"/>
      <c r="S45" s="15"/>
      <c r="T45" s="18"/>
    </row>
    <row r="46" spans="1:20" ht="12.75" customHeight="1">
      <c r="A46" s="74"/>
      <c r="B46" s="75"/>
      <c r="C46" s="77"/>
      <c r="D46" s="19" t="s">
        <v>64</v>
      </c>
      <c r="E46" s="20">
        <f>SUM(E43,E44,E45)</f>
        <v>1027.12</v>
      </c>
      <c r="F46" s="20">
        <v>0.87</v>
      </c>
      <c r="G46" s="20">
        <v>28</v>
      </c>
      <c r="H46" s="20">
        <f>SUM(H43,H44,H45)</f>
        <v>893.5944</v>
      </c>
      <c r="I46" s="20">
        <f>SUM(I43,I44,I45)</f>
        <v>28759.36</v>
      </c>
      <c r="J46" s="20">
        <f aca="true" t="shared" si="34" ref="J46:S46">SUM(J43,J44,J45)</f>
        <v>893.5944</v>
      </c>
      <c r="K46" s="20">
        <f t="shared" si="34"/>
        <v>28759.36</v>
      </c>
      <c r="L46" s="20">
        <f t="shared" si="34"/>
        <v>29652.954400000002</v>
      </c>
      <c r="M46" s="20">
        <f t="shared" si="34"/>
        <v>0</v>
      </c>
      <c r="N46" s="20">
        <f t="shared" si="34"/>
        <v>0</v>
      </c>
      <c r="O46" s="20">
        <f t="shared" si="34"/>
        <v>0</v>
      </c>
      <c r="P46" s="20">
        <f t="shared" si="34"/>
        <v>0</v>
      </c>
      <c r="Q46" s="59">
        <f t="shared" si="34"/>
        <v>0</v>
      </c>
      <c r="R46" s="20">
        <f t="shared" si="34"/>
        <v>0</v>
      </c>
      <c r="S46" s="20">
        <f t="shared" si="34"/>
        <v>0</v>
      </c>
      <c r="T46" s="22"/>
    </row>
    <row r="47" spans="1:20" ht="12.75" customHeight="1">
      <c r="A47" s="74"/>
      <c r="B47" s="75"/>
      <c r="C47" s="77"/>
      <c r="D47" s="31" t="s">
        <v>65</v>
      </c>
      <c r="E47" s="32">
        <v>390.62</v>
      </c>
      <c r="F47" s="14">
        <v>0.87</v>
      </c>
      <c r="G47" s="14">
        <v>28</v>
      </c>
      <c r="H47" s="15">
        <f>E47*F47</f>
        <v>339.8394</v>
      </c>
      <c r="I47" s="15">
        <f>E47*G47</f>
        <v>10937.36</v>
      </c>
      <c r="J47" s="16">
        <f>(E47*F47)</f>
        <v>339.8394</v>
      </c>
      <c r="K47" s="16">
        <f>E47*G47</f>
        <v>10937.36</v>
      </c>
      <c r="L47" s="17">
        <f>SUM(J47,K47)</f>
        <v>11277.199400000001</v>
      </c>
      <c r="M47" s="15">
        <f aca="true" t="shared" si="35" ref="M47:N49">J47-H47</f>
        <v>0</v>
      </c>
      <c r="N47" s="15">
        <f t="shared" si="35"/>
        <v>0</v>
      </c>
      <c r="O47" s="16"/>
      <c r="P47" s="16"/>
      <c r="Q47" s="58"/>
      <c r="R47" s="15"/>
      <c r="S47" s="15"/>
      <c r="T47" s="18"/>
    </row>
    <row r="48" spans="1:20" ht="12.75" customHeight="1">
      <c r="A48" s="74"/>
      <c r="B48" s="75"/>
      <c r="C48" s="77"/>
      <c r="D48" s="31" t="s">
        <v>66</v>
      </c>
      <c r="E48" s="32">
        <v>402.8</v>
      </c>
      <c r="F48" s="14">
        <v>0.87</v>
      </c>
      <c r="G48" s="14">
        <v>28</v>
      </c>
      <c r="H48" s="15">
        <f>E48*F48</f>
        <v>350.43600000000004</v>
      </c>
      <c r="I48" s="15">
        <f>E48*G48</f>
        <v>11278.4</v>
      </c>
      <c r="J48" s="16">
        <f>(E48*F48)</f>
        <v>350.43600000000004</v>
      </c>
      <c r="K48" s="16">
        <f>E48*G48</f>
        <v>11278.4</v>
      </c>
      <c r="L48" s="17">
        <f>SUM(J48,K48)</f>
        <v>11628.836</v>
      </c>
      <c r="M48" s="15">
        <f t="shared" si="35"/>
        <v>0</v>
      </c>
      <c r="N48" s="15">
        <f t="shared" si="35"/>
        <v>0</v>
      </c>
      <c r="O48" s="16"/>
      <c r="P48" s="16"/>
      <c r="Q48" s="58"/>
      <c r="R48" s="15"/>
      <c r="S48" s="15"/>
      <c r="T48" s="18"/>
    </row>
    <row r="49" spans="1:20" ht="12.75" customHeight="1">
      <c r="A49" s="74"/>
      <c r="B49" s="75"/>
      <c r="C49" s="77"/>
      <c r="D49" s="31" t="s">
        <v>67</v>
      </c>
      <c r="E49" s="32">
        <v>387.56</v>
      </c>
      <c r="F49" s="14">
        <v>0.87</v>
      </c>
      <c r="G49" s="14">
        <v>28</v>
      </c>
      <c r="H49" s="15">
        <f>E49*F49</f>
        <v>337.1772</v>
      </c>
      <c r="I49" s="15">
        <f>E49*G49</f>
        <v>10851.68</v>
      </c>
      <c r="J49" s="16">
        <f>(E49*F49)</f>
        <v>337.1772</v>
      </c>
      <c r="K49" s="16">
        <f>E49*G49</f>
        <v>10851.68</v>
      </c>
      <c r="L49" s="17">
        <f>SUM(J49,K49)</f>
        <v>11188.8572</v>
      </c>
      <c r="M49" s="15">
        <f t="shared" si="35"/>
        <v>0</v>
      </c>
      <c r="N49" s="15">
        <f t="shared" si="35"/>
        <v>0</v>
      </c>
      <c r="O49" s="16"/>
      <c r="P49" s="16"/>
      <c r="Q49" s="58"/>
      <c r="R49" s="15"/>
      <c r="S49" s="15"/>
      <c r="T49" s="18"/>
    </row>
    <row r="50" spans="1:20" ht="12.75" customHeight="1">
      <c r="A50" s="74"/>
      <c r="B50" s="75"/>
      <c r="C50" s="77"/>
      <c r="D50" s="19" t="s">
        <v>68</v>
      </c>
      <c r="E50" s="20">
        <f>SUM(E47,E48,E49)</f>
        <v>1180.98</v>
      </c>
      <c r="F50" s="20">
        <v>0.87</v>
      </c>
      <c r="G50" s="20">
        <v>28</v>
      </c>
      <c r="H50" s="20">
        <f>SUM(H47,H48,H49)</f>
        <v>1027.4526</v>
      </c>
      <c r="I50" s="20">
        <f>SUM(I47,I48,I49)</f>
        <v>33067.44</v>
      </c>
      <c r="J50" s="20">
        <f aca="true" t="shared" si="36" ref="J50:S50">SUM(J47,J48,J49)</f>
        <v>1027.4526</v>
      </c>
      <c r="K50" s="20">
        <f t="shared" si="36"/>
        <v>33067.44</v>
      </c>
      <c r="L50" s="20">
        <f t="shared" si="36"/>
        <v>34094.8926</v>
      </c>
      <c r="M50" s="20">
        <f t="shared" si="36"/>
        <v>0</v>
      </c>
      <c r="N50" s="20">
        <f t="shared" si="36"/>
        <v>0</v>
      </c>
      <c r="O50" s="20">
        <f t="shared" si="36"/>
        <v>0</v>
      </c>
      <c r="P50" s="20">
        <f t="shared" si="36"/>
        <v>0</v>
      </c>
      <c r="Q50" s="59">
        <f t="shared" si="36"/>
        <v>0</v>
      </c>
      <c r="R50" s="20">
        <f t="shared" si="36"/>
        <v>0</v>
      </c>
      <c r="S50" s="20">
        <f t="shared" si="36"/>
        <v>0</v>
      </c>
      <c r="T50" s="22"/>
    </row>
    <row r="51" spans="1:20" ht="12.75" customHeight="1">
      <c r="A51" s="74"/>
      <c r="B51" s="75"/>
      <c r="C51" s="77"/>
      <c r="D51" s="31" t="s">
        <v>69</v>
      </c>
      <c r="E51" s="32">
        <v>398.12</v>
      </c>
      <c r="F51" s="14">
        <v>0.87</v>
      </c>
      <c r="G51" s="14">
        <v>28</v>
      </c>
      <c r="H51" s="15">
        <f>E51*F51</f>
        <v>346.3644</v>
      </c>
      <c r="I51" s="15">
        <f>E51*G51</f>
        <v>11147.36</v>
      </c>
      <c r="J51" s="16">
        <f>(E51*F51)</f>
        <v>346.3644</v>
      </c>
      <c r="K51" s="16">
        <f>E51*G51</f>
        <v>11147.36</v>
      </c>
      <c r="L51" s="17">
        <f>SUM(J51,K51)</f>
        <v>11493.724400000001</v>
      </c>
      <c r="M51" s="15">
        <f aca="true" t="shared" si="37" ref="M51:N53">J51-H51</f>
        <v>0</v>
      </c>
      <c r="N51" s="15">
        <f t="shared" si="37"/>
        <v>0</v>
      </c>
      <c r="O51" s="16"/>
      <c r="P51" s="16"/>
      <c r="Q51" s="58"/>
      <c r="R51" s="15"/>
      <c r="S51" s="15"/>
      <c r="T51" s="18"/>
    </row>
    <row r="52" spans="1:20" ht="12.75" customHeight="1">
      <c r="A52" s="74"/>
      <c r="B52" s="75"/>
      <c r="C52" s="77"/>
      <c r="D52" s="31" t="s">
        <v>70</v>
      </c>
      <c r="E52" s="32">
        <v>474.9</v>
      </c>
      <c r="F52" s="14">
        <v>0.87</v>
      </c>
      <c r="G52" s="14">
        <v>28</v>
      </c>
      <c r="H52" s="15">
        <f>E52*F52</f>
        <v>413.16299999999995</v>
      </c>
      <c r="I52" s="15">
        <f>E52*G52</f>
        <v>13297.199999999999</v>
      </c>
      <c r="J52" s="16">
        <f>(E52*F52)</f>
        <v>413.16299999999995</v>
      </c>
      <c r="K52" s="16">
        <f>E52*G52</f>
        <v>13297.199999999999</v>
      </c>
      <c r="L52" s="17">
        <f>SUM(J52,K52)</f>
        <v>13710.363</v>
      </c>
      <c r="M52" s="15">
        <f t="shared" si="37"/>
        <v>0</v>
      </c>
      <c r="N52" s="15">
        <f t="shared" si="37"/>
        <v>0</v>
      </c>
      <c r="O52" s="16"/>
      <c r="P52" s="16"/>
      <c r="Q52" s="58"/>
      <c r="R52" s="15"/>
      <c r="S52" s="15"/>
      <c r="T52" s="18"/>
    </row>
    <row r="53" spans="1:20" ht="13.5" customHeight="1">
      <c r="A53" s="74"/>
      <c r="B53" s="75"/>
      <c r="C53" s="77"/>
      <c r="D53" s="31" t="s">
        <v>71</v>
      </c>
      <c r="E53" s="33">
        <v>478.2</v>
      </c>
      <c r="F53" s="14">
        <v>0.87</v>
      </c>
      <c r="G53" s="14">
        <v>28</v>
      </c>
      <c r="H53" s="15">
        <f>E53*F53</f>
        <v>416.034</v>
      </c>
      <c r="I53" s="15">
        <f>E53*G53</f>
        <v>13389.6</v>
      </c>
      <c r="J53" s="16">
        <f>(E53*F53)</f>
        <v>416.034</v>
      </c>
      <c r="K53" s="16">
        <f>E53*G53</f>
        <v>13389.6</v>
      </c>
      <c r="L53" s="17">
        <f>SUM(J53,K53)</f>
        <v>13805.634</v>
      </c>
      <c r="M53" s="15">
        <f t="shared" si="37"/>
        <v>0</v>
      </c>
      <c r="N53" s="15">
        <f t="shared" si="37"/>
        <v>0</v>
      </c>
      <c r="O53" s="16"/>
      <c r="P53" s="16"/>
      <c r="Q53" s="58"/>
      <c r="R53" s="15"/>
      <c r="S53" s="15"/>
      <c r="T53" s="18"/>
    </row>
    <row r="54" spans="1:20" ht="13.5" customHeight="1">
      <c r="A54" s="74"/>
      <c r="B54" s="75"/>
      <c r="C54" s="77"/>
      <c r="D54" s="19" t="s">
        <v>72</v>
      </c>
      <c r="E54" s="20">
        <f>SUM(E51,E52,E53)</f>
        <v>1351.22</v>
      </c>
      <c r="F54" s="20">
        <v>0.87</v>
      </c>
      <c r="G54" s="20">
        <v>28</v>
      </c>
      <c r="H54" s="20">
        <f>SUM(H51,H52,H53)</f>
        <v>1175.5614</v>
      </c>
      <c r="I54" s="20">
        <f>SUM(I51,I52,I53)</f>
        <v>37834.159999999996</v>
      </c>
      <c r="J54" s="20">
        <f aca="true" t="shared" si="38" ref="J54:S54">SUM(J51,J52,J53)</f>
        <v>1175.5614</v>
      </c>
      <c r="K54" s="20">
        <f t="shared" si="38"/>
        <v>37834.159999999996</v>
      </c>
      <c r="L54" s="20">
        <f t="shared" si="38"/>
        <v>39009.7214</v>
      </c>
      <c r="M54" s="20">
        <f t="shared" si="38"/>
        <v>0</v>
      </c>
      <c r="N54" s="20">
        <f t="shared" si="38"/>
        <v>0</v>
      </c>
      <c r="O54" s="20">
        <f t="shared" si="38"/>
        <v>0</v>
      </c>
      <c r="P54" s="20">
        <f t="shared" si="38"/>
        <v>0</v>
      </c>
      <c r="Q54" s="59">
        <f t="shared" si="38"/>
        <v>0</v>
      </c>
      <c r="R54" s="20">
        <f t="shared" si="38"/>
        <v>0</v>
      </c>
      <c r="S54" s="20">
        <f t="shared" si="38"/>
        <v>0</v>
      </c>
      <c r="T54" s="22"/>
    </row>
    <row r="55" spans="1:20" ht="12.75">
      <c r="A55" s="74"/>
      <c r="B55" s="75"/>
      <c r="C55" s="77"/>
      <c r="D55" s="31" t="s">
        <v>73</v>
      </c>
      <c r="E55" s="32">
        <v>485.36</v>
      </c>
      <c r="F55" s="14">
        <v>0.87</v>
      </c>
      <c r="G55" s="14">
        <v>28</v>
      </c>
      <c r="H55" s="15">
        <f>E55*F55</f>
        <v>422.2632</v>
      </c>
      <c r="I55" s="15">
        <f>E55*G55</f>
        <v>13590.08</v>
      </c>
      <c r="J55" s="16">
        <f>(E55*F55)</f>
        <v>422.2632</v>
      </c>
      <c r="K55" s="16">
        <f>E55*G55</f>
        <v>13590.08</v>
      </c>
      <c r="L55" s="17">
        <f>SUM(J55,K55)</f>
        <v>14012.3432</v>
      </c>
      <c r="M55" s="15">
        <f aca="true" t="shared" si="39" ref="M55:N57">J55-H55</f>
        <v>0</v>
      </c>
      <c r="N55" s="15">
        <f t="shared" si="39"/>
        <v>0</v>
      </c>
      <c r="O55" s="16"/>
      <c r="P55" s="16"/>
      <c r="Q55" s="58"/>
      <c r="R55" s="15"/>
      <c r="S55" s="15"/>
      <c r="T55" s="18"/>
    </row>
    <row r="56" spans="1:20" ht="12.75">
      <c r="A56" s="74"/>
      <c r="B56" s="75"/>
      <c r="C56" s="77"/>
      <c r="D56" s="31" t="s">
        <v>74</v>
      </c>
      <c r="E56" s="32">
        <v>404.3</v>
      </c>
      <c r="F56" s="14">
        <v>0.87</v>
      </c>
      <c r="G56" s="14">
        <v>28</v>
      </c>
      <c r="H56" s="15">
        <f>E56*F56</f>
        <v>351.741</v>
      </c>
      <c r="I56" s="15">
        <f>E56*G56</f>
        <v>11320.4</v>
      </c>
      <c r="J56" s="16">
        <f>(E56*F56)</f>
        <v>351.741</v>
      </c>
      <c r="K56" s="16">
        <f>E56*G56</f>
        <v>11320.4</v>
      </c>
      <c r="L56" s="17">
        <f>SUM(J56,K56)</f>
        <v>11672.141</v>
      </c>
      <c r="M56" s="15">
        <f t="shared" si="39"/>
        <v>0</v>
      </c>
      <c r="N56" s="15">
        <f t="shared" si="39"/>
        <v>0</v>
      </c>
      <c r="O56" s="16"/>
      <c r="P56" s="16"/>
      <c r="Q56" s="58"/>
      <c r="R56" s="15"/>
      <c r="S56" s="15"/>
      <c r="T56" s="18"/>
    </row>
    <row r="57" spans="1:20" ht="12.75">
      <c r="A57" s="74"/>
      <c r="B57" s="75"/>
      <c r="C57" s="77"/>
      <c r="D57" s="31" t="s">
        <v>75</v>
      </c>
      <c r="E57" s="33">
        <v>307.88</v>
      </c>
      <c r="F57" s="14">
        <v>0.87</v>
      </c>
      <c r="G57" s="14">
        <v>28</v>
      </c>
      <c r="H57" s="15">
        <f>E57*F57</f>
        <v>267.8556</v>
      </c>
      <c r="I57" s="15">
        <f>E57*G57</f>
        <v>8620.64</v>
      </c>
      <c r="J57" s="16">
        <f>(E57*F57)</f>
        <v>267.8556</v>
      </c>
      <c r="K57" s="16">
        <f>E57*G57</f>
        <v>8620.64</v>
      </c>
      <c r="L57" s="17">
        <f>SUM(J57,K57)</f>
        <v>8888.4956</v>
      </c>
      <c r="M57" s="15">
        <f t="shared" si="39"/>
        <v>0</v>
      </c>
      <c r="N57" s="15">
        <f t="shared" si="39"/>
        <v>0</v>
      </c>
      <c r="O57" s="16"/>
      <c r="P57" s="16"/>
      <c r="Q57" s="58"/>
      <c r="R57" s="15"/>
      <c r="S57" s="15"/>
      <c r="T57" s="18"/>
    </row>
    <row r="58" spans="1:20" ht="24">
      <c r="A58" s="34"/>
      <c r="B58" s="34"/>
      <c r="C58" s="34"/>
      <c r="D58" s="19" t="s">
        <v>76</v>
      </c>
      <c r="E58" s="20">
        <f>SUM(E55,E56,E57)</f>
        <v>1197.54</v>
      </c>
      <c r="F58" s="20">
        <v>0.87</v>
      </c>
      <c r="G58" s="20">
        <v>28</v>
      </c>
      <c r="H58" s="20">
        <f>SUM(H55,H56,H57)</f>
        <v>1041.8598</v>
      </c>
      <c r="I58" s="20">
        <f>SUM(I55,I56,I57)</f>
        <v>33531.119999999995</v>
      </c>
      <c r="J58" s="20">
        <f aca="true" t="shared" si="40" ref="J58:S58">SUM(J55,J56,J57)</f>
        <v>1041.8598</v>
      </c>
      <c r="K58" s="20">
        <f t="shared" si="40"/>
        <v>33531.119999999995</v>
      </c>
      <c r="L58" s="20">
        <f t="shared" si="40"/>
        <v>34572.9798</v>
      </c>
      <c r="M58" s="20">
        <f t="shared" si="40"/>
        <v>0</v>
      </c>
      <c r="N58" s="20">
        <f t="shared" si="40"/>
        <v>0</v>
      </c>
      <c r="O58" s="20">
        <f t="shared" si="40"/>
        <v>0</v>
      </c>
      <c r="P58" s="20">
        <f t="shared" si="40"/>
        <v>0</v>
      </c>
      <c r="Q58" s="59">
        <f t="shared" si="40"/>
        <v>0</v>
      </c>
      <c r="R58" s="20">
        <f t="shared" si="40"/>
        <v>0</v>
      </c>
      <c r="S58" s="20">
        <f t="shared" si="40"/>
        <v>0</v>
      </c>
      <c r="T58" s="22"/>
    </row>
    <row r="59" spans="1:20" s="37" customFormat="1" ht="24">
      <c r="A59" s="44"/>
      <c r="B59" s="44"/>
      <c r="C59" s="46"/>
      <c r="D59" s="41" t="s">
        <v>85</v>
      </c>
      <c r="E59" s="42">
        <f>SUM(E46+E50+E54+E58)</f>
        <v>4756.86</v>
      </c>
      <c r="F59" s="42">
        <v>0.87</v>
      </c>
      <c r="G59" s="42">
        <v>28</v>
      </c>
      <c r="H59" s="42">
        <f>SUM(H46+H50+H54+H58)</f>
        <v>4138.4682</v>
      </c>
      <c r="I59" s="42">
        <f>SUM(I46+I50+I54+I58)</f>
        <v>133192.08</v>
      </c>
      <c r="J59" s="42">
        <f aca="true" t="shared" si="41" ref="J59:S59">SUM(J46+J50+J54+J58)</f>
        <v>4138.4682</v>
      </c>
      <c r="K59" s="42">
        <f t="shared" si="41"/>
        <v>133192.08</v>
      </c>
      <c r="L59" s="42">
        <f t="shared" si="41"/>
        <v>137330.54820000002</v>
      </c>
      <c r="M59" s="42">
        <f t="shared" si="41"/>
        <v>0</v>
      </c>
      <c r="N59" s="42">
        <f t="shared" si="41"/>
        <v>0</v>
      </c>
      <c r="O59" s="42">
        <f t="shared" si="41"/>
        <v>0</v>
      </c>
      <c r="P59" s="42">
        <f t="shared" si="41"/>
        <v>0</v>
      </c>
      <c r="Q59" s="62">
        <f t="shared" si="41"/>
        <v>0</v>
      </c>
      <c r="R59" s="42">
        <f t="shared" si="41"/>
        <v>0</v>
      </c>
      <c r="S59" s="42">
        <f t="shared" si="41"/>
        <v>0</v>
      </c>
      <c r="T59" s="45"/>
    </row>
    <row r="60" spans="1:20" s="37" customFormat="1" ht="36">
      <c r="A60" s="29"/>
      <c r="B60" s="29"/>
      <c r="C60" s="35"/>
      <c r="D60" s="26" t="s">
        <v>90</v>
      </c>
      <c r="E60" s="27">
        <f>E59+'2014'!E60</f>
        <v>10102.536</v>
      </c>
      <c r="F60" s="27"/>
      <c r="G60" s="27"/>
      <c r="H60" s="27">
        <f>H59+'2014'!H60</f>
        <v>7907.1342</v>
      </c>
      <c r="I60" s="27">
        <f>I59+'2014'!I60</f>
        <v>228491.68</v>
      </c>
      <c r="J60" s="27">
        <f>J59+'2014'!J60</f>
        <v>7907.1342</v>
      </c>
      <c r="K60" s="27">
        <f>K59+'2014'!K60</f>
        <v>228491.68</v>
      </c>
      <c r="L60" s="27">
        <f>L59+'2014'!L60</f>
        <v>236398.81420000002</v>
      </c>
      <c r="M60" s="27">
        <f>M59+'2014'!M60</f>
        <v>0</v>
      </c>
      <c r="N60" s="27">
        <f>N59+'2014'!N60</f>
        <v>0</v>
      </c>
      <c r="O60" s="27">
        <f>O59+'2014'!O60</f>
        <v>0</v>
      </c>
      <c r="P60" s="27">
        <f>P59+'2014'!P60</f>
        <v>0</v>
      </c>
      <c r="Q60" s="61">
        <f>Q59+'2014'!Q60</f>
        <v>77040</v>
      </c>
      <c r="R60" s="27">
        <f>R59+'2014'!R60</f>
        <v>0</v>
      </c>
      <c r="S60" s="27">
        <f>S59+'2014'!S60</f>
        <v>0</v>
      </c>
      <c r="T60" s="30"/>
    </row>
    <row r="61" spans="1:20" ht="12.75" customHeight="1">
      <c r="A61" s="74">
        <v>3</v>
      </c>
      <c r="B61" s="75" t="s">
        <v>78</v>
      </c>
      <c r="C61" s="77" t="s">
        <v>79</v>
      </c>
      <c r="D61" s="31" t="s">
        <v>61</v>
      </c>
      <c r="E61" s="32">
        <v>304.2</v>
      </c>
      <c r="F61" s="14">
        <v>0.87</v>
      </c>
      <c r="G61" s="14">
        <v>28</v>
      </c>
      <c r="H61" s="15">
        <f>E61*F61</f>
        <v>264.654</v>
      </c>
      <c r="I61" s="15">
        <f>E61*G61</f>
        <v>8517.6</v>
      </c>
      <c r="J61" s="16">
        <f>(E61*F61)</f>
        <v>264.654</v>
      </c>
      <c r="K61" s="16">
        <f>E61*G61</f>
        <v>8517.6</v>
      </c>
      <c r="L61" s="17">
        <f>SUM(J61,K61)</f>
        <v>8782.254</v>
      </c>
      <c r="M61" s="15">
        <f aca="true" t="shared" si="42" ref="M61:N63">J61-H61</f>
        <v>0</v>
      </c>
      <c r="N61" s="15">
        <f t="shared" si="42"/>
        <v>0</v>
      </c>
      <c r="O61" s="16"/>
      <c r="P61" s="16"/>
      <c r="Q61" s="58"/>
      <c r="R61" s="15"/>
      <c r="S61" s="15"/>
      <c r="T61" s="18"/>
    </row>
    <row r="62" spans="1:20" ht="12.75">
      <c r="A62" s="74"/>
      <c r="B62" s="75"/>
      <c r="C62" s="77"/>
      <c r="D62" s="31" t="s">
        <v>62</v>
      </c>
      <c r="E62" s="33">
        <v>436.12</v>
      </c>
      <c r="F62" s="14">
        <v>0.87</v>
      </c>
      <c r="G62" s="14">
        <v>28</v>
      </c>
      <c r="H62" s="15">
        <f>E62*F62</f>
        <v>379.4244</v>
      </c>
      <c r="I62" s="15">
        <f>E62*G62</f>
        <v>12211.36</v>
      </c>
      <c r="J62" s="16">
        <f>(E62*F62)</f>
        <v>379.4244</v>
      </c>
      <c r="K62" s="16">
        <f>E62*G62</f>
        <v>12211.36</v>
      </c>
      <c r="L62" s="17">
        <f>SUM(J62,K62)</f>
        <v>12590.7844</v>
      </c>
      <c r="M62" s="15">
        <f t="shared" si="42"/>
        <v>0</v>
      </c>
      <c r="N62" s="15">
        <f t="shared" si="42"/>
        <v>0</v>
      </c>
      <c r="O62" s="16"/>
      <c r="P62" s="16"/>
      <c r="Q62" s="58"/>
      <c r="R62" s="15"/>
      <c r="S62" s="15"/>
      <c r="T62" s="18"/>
    </row>
    <row r="63" spans="1:20" ht="12.75">
      <c r="A63" s="74"/>
      <c r="B63" s="75"/>
      <c r="C63" s="77"/>
      <c r="D63" s="31" t="s">
        <v>63</v>
      </c>
      <c r="E63" s="33">
        <v>533.84</v>
      </c>
      <c r="F63" s="14">
        <v>0.87</v>
      </c>
      <c r="G63" s="14">
        <v>28</v>
      </c>
      <c r="H63" s="15">
        <f>E63*F63</f>
        <v>464.4408</v>
      </c>
      <c r="I63" s="15">
        <f>E63*G63</f>
        <v>14947.52</v>
      </c>
      <c r="J63" s="16">
        <f>(E63*F63)</f>
        <v>464.4408</v>
      </c>
      <c r="K63" s="16">
        <f>E63*G63</f>
        <v>14947.52</v>
      </c>
      <c r="L63" s="17">
        <f>SUM(J63,K63)</f>
        <v>15411.9608</v>
      </c>
      <c r="M63" s="15">
        <f t="shared" si="42"/>
        <v>0</v>
      </c>
      <c r="N63" s="15">
        <f t="shared" si="42"/>
        <v>0</v>
      </c>
      <c r="O63" s="16"/>
      <c r="P63" s="16"/>
      <c r="Q63" s="58"/>
      <c r="R63" s="15"/>
      <c r="S63" s="15"/>
      <c r="T63" s="18"/>
    </row>
    <row r="64" spans="1:20" ht="24">
      <c r="A64" s="74"/>
      <c r="B64" s="75"/>
      <c r="C64" s="77"/>
      <c r="D64" s="19" t="s">
        <v>64</v>
      </c>
      <c r="E64" s="20">
        <f>SUM(E61,E62,E63)</f>
        <v>1274.1599999999999</v>
      </c>
      <c r="F64" s="20">
        <v>0.87</v>
      </c>
      <c r="G64" s="20">
        <v>28</v>
      </c>
      <c r="H64" s="20">
        <f>SUM(H61,H62,H63)</f>
        <v>1108.5192</v>
      </c>
      <c r="I64" s="20">
        <f>SUM(I61,I62,I63)</f>
        <v>35676.479999999996</v>
      </c>
      <c r="J64" s="20">
        <f aca="true" t="shared" si="43" ref="J64:S64">SUM(J61,J62,J63)</f>
        <v>1108.5192</v>
      </c>
      <c r="K64" s="20">
        <f t="shared" si="43"/>
        <v>35676.479999999996</v>
      </c>
      <c r="L64" s="20">
        <f t="shared" si="43"/>
        <v>36784.999200000006</v>
      </c>
      <c r="M64" s="20">
        <f t="shared" si="43"/>
        <v>0</v>
      </c>
      <c r="N64" s="20">
        <f t="shared" si="43"/>
        <v>0</v>
      </c>
      <c r="O64" s="20">
        <f t="shared" si="43"/>
        <v>0</v>
      </c>
      <c r="P64" s="20">
        <f t="shared" si="43"/>
        <v>0</v>
      </c>
      <c r="Q64" s="59">
        <f t="shared" si="43"/>
        <v>0</v>
      </c>
      <c r="R64" s="20">
        <f t="shared" si="43"/>
        <v>0</v>
      </c>
      <c r="S64" s="20">
        <f t="shared" si="43"/>
        <v>0</v>
      </c>
      <c r="T64" s="22"/>
    </row>
    <row r="65" spans="1:20" ht="12.75">
      <c r="A65" s="74"/>
      <c r="B65" s="75"/>
      <c r="C65" s="77"/>
      <c r="D65" s="31" t="s">
        <v>65</v>
      </c>
      <c r="E65" s="32">
        <v>522.3</v>
      </c>
      <c r="F65" s="14">
        <v>0.87</v>
      </c>
      <c r="G65" s="14">
        <v>28</v>
      </c>
      <c r="H65" s="15">
        <f>E65*F65</f>
        <v>454.40099999999995</v>
      </c>
      <c r="I65" s="15">
        <f>E65*G65</f>
        <v>14624.399999999998</v>
      </c>
      <c r="J65" s="16">
        <f>(E65*F65)</f>
        <v>454.40099999999995</v>
      </c>
      <c r="K65" s="16">
        <f>E65*G65</f>
        <v>14624.399999999998</v>
      </c>
      <c r="L65" s="17">
        <f>SUM(J65,K65)</f>
        <v>15078.800999999998</v>
      </c>
      <c r="M65" s="15">
        <f aca="true" t="shared" si="44" ref="M65:N67">J65-H65</f>
        <v>0</v>
      </c>
      <c r="N65" s="15">
        <f t="shared" si="44"/>
        <v>0</v>
      </c>
      <c r="O65" s="16"/>
      <c r="P65" s="16"/>
      <c r="Q65" s="58"/>
      <c r="R65" s="15"/>
      <c r="S65" s="15"/>
      <c r="T65" s="18"/>
    </row>
    <row r="66" spans="1:20" ht="12.75">
      <c r="A66" s="74"/>
      <c r="B66" s="75"/>
      <c r="C66" s="77"/>
      <c r="D66" s="31" t="s">
        <v>66</v>
      </c>
      <c r="E66" s="32">
        <v>467.34</v>
      </c>
      <c r="F66" s="14">
        <v>0.87</v>
      </c>
      <c r="G66" s="14">
        <v>28</v>
      </c>
      <c r="H66" s="15">
        <f>E66*F66</f>
        <v>406.58579999999995</v>
      </c>
      <c r="I66" s="15">
        <f>E66*G66</f>
        <v>13085.519999999999</v>
      </c>
      <c r="J66" s="16">
        <f>(E66*F66)</f>
        <v>406.58579999999995</v>
      </c>
      <c r="K66" s="16">
        <f>E66*G66</f>
        <v>13085.519999999999</v>
      </c>
      <c r="L66" s="17">
        <f>SUM(J66,K66)</f>
        <v>13492.1058</v>
      </c>
      <c r="M66" s="15">
        <f t="shared" si="44"/>
        <v>0</v>
      </c>
      <c r="N66" s="15">
        <f t="shared" si="44"/>
        <v>0</v>
      </c>
      <c r="O66" s="16"/>
      <c r="P66" s="16"/>
      <c r="Q66" s="58"/>
      <c r="R66" s="15"/>
      <c r="S66" s="15"/>
      <c r="T66" s="18"/>
    </row>
    <row r="67" spans="1:20" ht="12.75">
      <c r="A67" s="74"/>
      <c r="B67" s="75"/>
      <c r="C67" s="77"/>
      <c r="D67" s="31" t="s">
        <v>67</v>
      </c>
      <c r="E67" s="32">
        <v>603.08</v>
      </c>
      <c r="F67" s="14">
        <v>0.87</v>
      </c>
      <c r="G67" s="14">
        <v>28</v>
      </c>
      <c r="H67" s="15">
        <f>E67*F67</f>
        <v>524.6796</v>
      </c>
      <c r="I67" s="15">
        <f>E67*G67</f>
        <v>16886.24</v>
      </c>
      <c r="J67" s="16">
        <f>(E67*F67)</f>
        <v>524.6796</v>
      </c>
      <c r="K67" s="16">
        <f>E67*G67</f>
        <v>16886.24</v>
      </c>
      <c r="L67" s="17">
        <f>SUM(J67,K67)</f>
        <v>17410.9196</v>
      </c>
      <c r="M67" s="15">
        <f t="shared" si="44"/>
        <v>0</v>
      </c>
      <c r="N67" s="15">
        <f t="shared" si="44"/>
        <v>0</v>
      </c>
      <c r="O67" s="16"/>
      <c r="P67" s="16"/>
      <c r="Q67" s="58"/>
      <c r="R67" s="15"/>
      <c r="S67" s="15"/>
      <c r="T67" s="18"/>
    </row>
    <row r="68" spans="1:20" ht="24">
      <c r="A68" s="74"/>
      <c r="B68" s="75"/>
      <c r="C68" s="77"/>
      <c r="D68" s="19" t="s">
        <v>68</v>
      </c>
      <c r="E68" s="20">
        <f>SUM(E65,E66,E67)</f>
        <v>1592.7199999999998</v>
      </c>
      <c r="F68" s="20">
        <v>0.87</v>
      </c>
      <c r="G68" s="20">
        <v>28</v>
      </c>
      <c r="H68" s="20">
        <f>SUM(H65,H66,H67)</f>
        <v>1385.6664</v>
      </c>
      <c r="I68" s="20">
        <f>SUM(I65,I66,I67)</f>
        <v>44596.16</v>
      </c>
      <c r="J68" s="20">
        <f aca="true" t="shared" si="45" ref="J68:S68">SUM(J65,J66,J67)</f>
        <v>1385.6664</v>
      </c>
      <c r="K68" s="20">
        <f t="shared" si="45"/>
        <v>44596.16</v>
      </c>
      <c r="L68" s="20">
        <f t="shared" si="45"/>
        <v>45981.8264</v>
      </c>
      <c r="M68" s="20">
        <f t="shared" si="45"/>
        <v>0</v>
      </c>
      <c r="N68" s="20">
        <f t="shared" si="45"/>
        <v>0</v>
      </c>
      <c r="O68" s="20">
        <f t="shared" si="45"/>
        <v>0</v>
      </c>
      <c r="P68" s="20">
        <f t="shared" si="45"/>
        <v>0</v>
      </c>
      <c r="Q68" s="59">
        <f t="shared" si="45"/>
        <v>0</v>
      </c>
      <c r="R68" s="20">
        <f t="shared" si="45"/>
        <v>0</v>
      </c>
      <c r="S68" s="20">
        <f t="shared" si="45"/>
        <v>0</v>
      </c>
      <c r="T68" s="22"/>
    </row>
    <row r="69" spans="1:20" ht="12.75">
      <c r="A69" s="74"/>
      <c r="B69" s="75"/>
      <c r="C69" s="77"/>
      <c r="D69" s="31" t="s">
        <v>69</v>
      </c>
      <c r="E69" s="32">
        <v>536.54</v>
      </c>
      <c r="F69" s="14">
        <v>0.87</v>
      </c>
      <c r="G69" s="14">
        <v>28</v>
      </c>
      <c r="H69" s="15">
        <f>E69*F69</f>
        <v>466.78979999999996</v>
      </c>
      <c r="I69" s="15">
        <f>E69*G69</f>
        <v>15023.119999999999</v>
      </c>
      <c r="J69" s="16">
        <f>(E69*F69)</f>
        <v>466.78979999999996</v>
      </c>
      <c r="K69" s="16">
        <f>E69*G69</f>
        <v>15023.119999999999</v>
      </c>
      <c r="L69" s="17">
        <f>SUM(J69,K69)</f>
        <v>15489.9098</v>
      </c>
      <c r="M69" s="15">
        <f aca="true" t="shared" si="46" ref="M69:N71">J69-H69</f>
        <v>0</v>
      </c>
      <c r="N69" s="15">
        <f t="shared" si="46"/>
        <v>0</v>
      </c>
      <c r="O69" s="16"/>
      <c r="P69" s="16"/>
      <c r="Q69" s="58"/>
      <c r="R69" s="15"/>
      <c r="S69" s="15"/>
      <c r="T69" s="18"/>
    </row>
    <row r="70" spans="1:20" ht="12.75">
      <c r="A70" s="74"/>
      <c r="B70" s="75"/>
      <c r="C70" s="77"/>
      <c r="D70" s="31" t="s">
        <v>70</v>
      </c>
      <c r="E70" s="32">
        <v>695.68</v>
      </c>
      <c r="F70" s="14">
        <v>0.87</v>
      </c>
      <c r="G70" s="14">
        <v>28</v>
      </c>
      <c r="H70" s="15">
        <f>E70*F70</f>
        <v>605.2416</v>
      </c>
      <c r="I70" s="15">
        <f>E70*G70</f>
        <v>19479.039999999997</v>
      </c>
      <c r="J70" s="16">
        <f>(E70*F70)</f>
        <v>605.2416</v>
      </c>
      <c r="K70" s="16">
        <f>E70*G70</f>
        <v>19479.039999999997</v>
      </c>
      <c r="L70" s="17">
        <f>SUM(J70,K70)</f>
        <v>20084.2816</v>
      </c>
      <c r="M70" s="15">
        <f t="shared" si="46"/>
        <v>0</v>
      </c>
      <c r="N70" s="15">
        <f t="shared" si="46"/>
        <v>0</v>
      </c>
      <c r="O70" s="16"/>
      <c r="P70" s="16"/>
      <c r="Q70" s="58"/>
      <c r="R70" s="15"/>
      <c r="S70" s="15"/>
      <c r="T70" s="18"/>
    </row>
    <row r="71" spans="1:20" ht="12.75">
      <c r="A71" s="74"/>
      <c r="B71" s="75"/>
      <c r="C71" s="77"/>
      <c r="D71" s="31" t="s">
        <v>71</v>
      </c>
      <c r="E71" s="33">
        <v>530.92</v>
      </c>
      <c r="F71" s="14">
        <v>0.87</v>
      </c>
      <c r="G71" s="14">
        <v>28</v>
      </c>
      <c r="H71" s="15">
        <f>E71*F71</f>
        <v>461.90039999999993</v>
      </c>
      <c r="I71" s="15">
        <f>E71*G71</f>
        <v>14865.759999999998</v>
      </c>
      <c r="J71" s="16">
        <f>(E71*F71)</f>
        <v>461.90039999999993</v>
      </c>
      <c r="K71" s="16">
        <f>E71*G71</f>
        <v>14865.759999999998</v>
      </c>
      <c r="L71" s="17">
        <f>SUM(J71,K71)</f>
        <v>15327.660399999999</v>
      </c>
      <c r="M71" s="15">
        <f t="shared" si="46"/>
        <v>0</v>
      </c>
      <c r="N71" s="15">
        <f t="shared" si="46"/>
        <v>0</v>
      </c>
      <c r="O71" s="16"/>
      <c r="P71" s="16"/>
      <c r="Q71" s="58"/>
      <c r="R71" s="15"/>
      <c r="S71" s="15"/>
      <c r="T71" s="18"/>
    </row>
    <row r="72" spans="1:20" ht="24">
      <c r="A72" s="74"/>
      <c r="B72" s="75"/>
      <c r="C72" s="77"/>
      <c r="D72" s="19" t="s">
        <v>72</v>
      </c>
      <c r="E72" s="20">
        <f>SUM(E69,E70,E71)</f>
        <v>1763.1399999999999</v>
      </c>
      <c r="F72" s="20">
        <v>0.87</v>
      </c>
      <c r="G72" s="20">
        <v>28</v>
      </c>
      <c r="H72" s="20">
        <f>SUM(H69,H70,H71)</f>
        <v>1533.9317999999998</v>
      </c>
      <c r="I72" s="20">
        <f>SUM(I69,I70,I71)</f>
        <v>49367.92</v>
      </c>
      <c r="J72" s="20">
        <f aca="true" t="shared" si="47" ref="J72:S72">SUM(J69,J70,J71)</f>
        <v>1533.9317999999998</v>
      </c>
      <c r="K72" s="20">
        <f t="shared" si="47"/>
        <v>49367.92</v>
      </c>
      <c r="L72" s="20">
        <f t="shared" si="47"/>
        <v>50901.8518</v>
      </c>
      <c r="M72" s="20">
        <f t="shared" si="47"/>
        <v>0</v>
      </c>
      <c r="N72" s="20">
        <f t="shared" si="47"/>
        <v>0</v>
      </c>
      <c r="O72" s="20">
        <f t="shared" si="47"/>
        <v>0</v>
      </c>
      <c r="P72" s="20">
        <f t="shared" si="47"/>
        <v>0</v>
      </c>
      <c r="Q72" s="59">
        <f t="shared" si="47"/>
        <v>0</v>
      </c>
      <c r="R72" s="20">
        <f t="shared" si="47"/>
        <v>0</v>
      </c>
      <c r="S72" s="20">
        <f t="shared" si="47"/>
        <v>0</v>
      </c>
      <c r="T72" s="22"/>
    </row>
    <row r="73" spans="1:20" ht="12.75">
      <c r="A73" s="74"/>
      <c r="B73" s="75"/>
      <c r="C73" s="77"/>
      <c r="D73" s="31" t="s">
        <v>73</v>
      </c>
      <c r="E73" s="32">
        <v>505.1</v>
      </c>
      <c r="F73" s="14">
        <v>0.87</v>
      </c>
      <c r="G73" s="14">
        <v>28</v>
      </c>
      <c r="H73" s="15">
        <f>E73*F73</f>
        <v>439.437</v>
      </c>
      <c r="I73" s="15">
        <f>E73*G73</f>
        <v>14142.800000000001</v>
      </c>
      <c r="J73" s="16">
        <f>(E73*F73)</f>
        <v>439.437</v>
      </c>
      <c r="K73" s="16">
        <f>E73*G73</f>
        <v>14142.800000000001</v>
      </c>
      <c r="L73" s="17">
        <f>SUM(J73,K73)</f>
        <v>14582.237000000001</v>
      </c>
      <c r="M73" s="15">
        <f aca="true" t="shared" si="48" ref="M73:N75">J73-H73</f>
        <v>0</v>
      </c>
      <c r="N73" s="15">
        <f t="shared" si="48"/>
        <v>0</v>
      </c>
      <c r="O73" s="16"/>
      <c r="P73" s="16"/>
      <c r="Q73" s="58"/>
      <c r="R73" s="15"/>
      <c r="S73" s="15"/>
      <c r="T73" s="18"/>
    </row>
    <row r="74" spans="1:20" ht="12.75">
      <c r="A74" s="74"/>
      <c r="B74" s="75"/>
      <c r="C74" s="77"/>
      <c r="D74" s="31" t="s">
        <v>74</v>
      </c>
      <c r="E74" s="32">
        <v>443.96</v>
      </c>
      <c r="F74" s="14">
        <v>0.87</v>
      </c>
      <c r="G74" s="14">
        <v>28</v>
      </c>
      <c r="H74" s="15">
        <f>E74*F74</f>
        <v>386.24519999999995</v>
      </c>
      <c r="I74" s="15">
        <f>E74*G74</f>
        <v>12430.88</v>
      </c>
      <c r="J74" s="16">
        <f>(E74*F74)</f>
        <v>386.24519999999995</v>
      </c>
      <c r="K74" s="16">
        <f>E74*G74</f>
        <v>12430.88</v>
      </c>
      <c r="L74" s="17">
        <f>SUM(J74,K74)</f>
        <v>12817.125199999999</v>
      </c>
      <c r="M74" s="15">
        <f t="shared" si="48"/>
        <v>0</v>
      </c>
      <c r="N74" s="15">
        <f t="shared" si="48"/>
        <v>0</v>
      </c>
      <c r="O74" s="16"/>
      <c r="P74" s="16"/>
      <c r="Q74" s="58"/>
      <c r="R74" s="15"/>
      <c r="S74" s="15"/>
      <c r="T74" s="18"/>
    </row>
    <row r="75" spans="1:20" ht="12.75">
      <c r="A75" s="74"/>
      <c r="B75" s="75"/>
      <c r="C75" s="77"/>
      <c r="D75" s="31" t="s">
        <v>75</v>
      </c>
      <c r="E75" s="33">
        <v>230.12</v>
      </c>
      <c r="F75" s="14">
        <v>0.87</v>
      </c>
      <c r="G75" s="14">
        <v>28</v>
      </c>
      <c r="H75" s="15">
        <f>E75*F75</f>
        <v>200.2044</v>
      </c>
      <c r="I75" s="15">
        <f>E75*G75</f>
        <v>6443.360000000001</v>
      </c>
      <c r="J75" s="16">
        <f>(E75*F75)</f>
        <v>200.2044</v>
      </c>
      <c r="K75" s="16">
        <f>E75*G75</f>
        <v>6443.360000000001</v>
      </c>
      <c r="L75" s="17">
        <f>SUM(J75,K75)</f>
        <v>6643.5644</v>
      </c>
      <c r="M75" s="15">
        <f t="shared" si="48"/>
        <v>0</v>
      </c>
      <c r="N75" s="15">
        <f t="shared" si="48"/>
        <v>0</v>
      </c>
      <c r="O75" s="16"/>
      <c r="P75" s="16"/>
      <c r="Q75" s="58">
        <v>23520</v>
      </c>
      <c r="R75" s="15"/>
      <c r="S75" s="15"/>
      <c r="T75" s="18"/>
    </row>
    <row r="76" spans="1:20" ht="24">
      <c r="A76" s="38"/>
      <c r="B76" s="38"/>
      <c r="C76" s="38"/>
      <c r="D76" s="19" t="s">
        <v>76</v>
      </c>
      <c r="E76" s="20">
        <f>SUM(E73,E74,E75)</f>
        <v>1179.1799999999998</v>
      </c>
      <c r="F76" s="20">
        <v>0.87</v>
      </c>
      <c r="G76" s="20">
        <v>28</v>
      </c>
      <c r="H76" s="20">
        <f>SUM(H73,H74,H75)</f>
        <v>1025.8866</v>
      </c>
      <c r="I76" s="20">
        <f>SUM(I73,I74,I75)</f>
        <v>33017.04</v>
      </c>
      <c r="J76" s="20">
        <f aca="true" t="shared" si="49" ref="J76:S76">SUM(J73,J74,J75)</f>
        <v>1025.8866</v>
      </c>
      <c r="K76" s="20">
        <f t="shared" si="49"/>
        <v>33017.04</v>
      </c>
      <c r="L76" s="20">
        <f t="shared" si="49"/>
        <v>34042.9266</v>
      </c>
      <c r="M76" s="20">
        <f t="shared" si="49"/>
        <v>0</v>
      </c>
      <c r="N76" s="20">
        <f t="shared" si="49"/>
        <v>0</v>
      </c>
      <c r="O76" s="20">
        <f t="shared" si="49"/>
        <v>0</v>
      </c>
      <c r="P76" s="20">
        <f t="shared" si="49"/>
        <v>0</v>
      </c>
      <c r="Q76" s="59">
        <f t="shared" si="49"/>
        <v>23520</v>
      </c>
      <c r="R76" s="20">
        <f t="shared" si="49"/>
        <v>0</v>
      </c>
      <c r="S76" s="20">
        <f t="shared" si="49"/>
        <v>0</v>
      </c>
      <c r="T76" s="22"/>
    </row>
    <row r="77" spans="1:20" s="37" customFormat="1" ht="24">
      <c r="A77" s="44"/>
      <c r="B77" s="44"/>
      <c r="C77" s="46"/>
      <c r="D77" s="41" t="s">
        <v>85</v>
      </c>
      <c r="E77" s="42">
        <f>SUM(E64+E68+E72+E76)</f>
        <v>5809.199999999999</v>
      </c>
      <c r="F77" s="42">
        <v>0.87</v>
      </c>
      <c r="G77" s="42">
        <v>28</v>
      </c>
      <c r="H77" s="42">
        <f>SUM(H64+H68+H72+H76)</f>
        <v>5054.004</v>
      </c>
      <c r="I77" s="42">
        <f>SUM(I64+I68+I72+I76)</f>
        <v>162657.6</v>
      </c>
      <c r="J77" s="42">
        <f aca="true" t="shared" si="50" ref="J77:S77">SUM(J64+J68+J72+J76)</f>
        <v>5054.004</v>
      </c>
      <c r="K77" s="42">
        <f t="shared" si="50"/>
        <v>162657.6</v>
      </c>
      <c r="L77" s="42">
        <f t="shared" si="50"/>
        <v>167711.60400000002</v>
      </c>
      <c r="M77" s="42">
        <f t="shared" si="50"/>
        <v>0</v>
      </c>
      <c r="N77" s="42">
        <f t="shared" si="50"/>
        <v>0</v>
      </c>
      <c r="O77" s="42">
        <f t="shared" si="50"/>
        <v>0</v>
      </c>
      <c r="P77" s="42">
        <f t="shared" si="50"/>
        <v>0</v>
      </c>
      <c r="Q77" s="62">
        <f t="shared" si="50"/>
        <v>23520</v>
      </c>
      <c r="R77" s="42">
        <f t="shared" si="50"/>
        <v>0</v>
      </c>
      <c r="S77" s="42">
        <f t="shared" si="50"/>
        <v>0</v>
      </c>
      <c r="T77" s="45"/>
    </row>
    <row r="78" spans="1:20" s="37" customFormat="1" ht="36">
      <c r="A78" s="29"/>
      <c r="B78" s="29"/>
      <c r="C78" s="35"/>
      <c r="D78" s="26" t="s">
        <v>90</v>
      </c>
      <c r="E78" s="27">
        <f>E77+'2014'!E78</f>
        <v>13488.46</v>
      </c>
      <c r="F78" s="27"/>
      <c r="G78" s="27"/>
      <c r="H78" s="27">
        <f>H77+'2014'!H78</f>
        <v>10606.587599999999</v>
      </c>
      <c r="I78" s="27">
        <f>I77+'2014'!I78</f>
        <v>303067.76</v>
      </c>
      <c r="J78" s="27">
        <f>J77+'2014'!J78</f>
        <v>10606.587599999999</v>
      </c>
      <c r="K78" s="27">
        <f>K77+'2014'!K78</f>
        <v>303067.76</v>
      </c>
      <c r="L78" s="27">
        <f>L77+'2014'!L78</f>
        <v>313674.3476</v>
      </c>
      <c r="M78" s="27">
        <f>M77+'2014'!M78</f>
        <v>0</v>
      </c>
      <c r="N78" s="27">
        <f>N77+'2014'!N78</f>
        <v>0</v>
      </c>
      <c r="O78" s="27">
        <f>O77+'2014'!O78</f>
        <v>0</v>
      </c>
      <c r="P78" s="27">
        <f>P77+'2014'!P78</f>
        <v>0</v>
      </c>
      <c r="Q78" s="61">
        <f>Q77+'2014'!Q78</f>
        <v>23520</v>
      </c>
      <c r="R78" s="27">
        <f>R77+'2014'!R78</f>
        <v>0</v>
      </c>
      <c r="S78" s="27">
        <f>S77+'2014'!S78</f>
        <v>0</v>
      </c>
      <c r="T78" s="30"/>
    </row>
    <row r="79" spans="1:20" ht="12.75" customHeight="1">
      <c r="A79" s="78">
        <v>4</v>
      </c>
      <c r="B79" s="75" t="s">
        <v>59</v>
      </c>
      <c r="C79" s="76" t="s">
        <v>80</v>
      </c>
      <c r="D79" s="31" t="s">
        <v>61</v>
      </c>
      <c r="E79" s="32">
        <v>193.1</v>
      </c>
      <c r="F79" s="14">
        <v>0.87</v>
      </c>
      <c r="G79" s="14">
        <v>28</v>
      </c>
      <c r="H79" s="15">
        <f>E79*F79</f>
        <v>167.99699999999999</v>
      </c>
      <c r="I79" s="15">
        <f>E79*G79</f>
        <v>5406.8</v>
      </c>
      <c r="J79" s="16">
        <f>(E79*F79)</f>
        <v>167.99699999999999</v>
      </c>
      <c r="K79" s="16">
        <f>E79*G79</f>
        <v>5406.8</v>
      </c>
      <c r="L79" s="17">
        <f>SUM(J79,K79)</f>
        <v>5574.7970000000005</v>
      </c>
      <c r="M79" s="15">
        <f aca="true" t="shared" si="51" ref="M79:N81">J79-H79</f>
        <v>0</v>
      </c>
      <c r="N79" s="15">
        <f t="shared" si="51"/>
        <v>0</v>
      </c>
      <c r="O79" s="16"/>
      <c r="P79" s="16"/>
      <c r="Q79" s="58"/>
      <c r="R79" s="15"/>
      <c r="S79" s="15"/>
      <c r="T79" s="18"/>
    </row>
    <row r="80" spans="1:20" ht="12.75" customHeight="1">
      <c r="A80" s="78"/>
      <c r="B80" s="75"/>
      <c r="C80" s="76"/>
      <c r="D80" s="31" t="s">
        <v>62</v>
      </c>
      <c r="E80" s="33">
        <v>166.26</v>
      </c>
      <c r="F80" s="14">
        <v>0.87</v>
      </c>
      <c r="G80" s="14">
        <v>28</v>
      </c>
      <c r="H80" s="15">
        <f>E80*F80</f>
        <v>144.6462</v>
      </c>
      <c r="I80" s="15">
        <f>E80*G80</f>
        <v>4655.28</v>
      </c>
      <c r="J80" s="16">
        <f>(E80*F80)</f>
        <v>144.6462</v>
      </c>
      <c r="K80" s="16">
        <f>E80*G80</f>
        <v>4655.28</v>
      </c>
      <c r="L80" s="17">
        <f>SUM(J80,K80)</f>
        <v>4799.9262</v>
      </c>
      <c r="M80" s="15">
        <f t="shared" si="51"/>
        <v>0</v>
      </c>
      <c r="N80" s="15">
        <f t="shared" si="51"/>
        <v>0</v>
      </c>
      <c r="O80" s="16"/>
      <c r="P80" s="16"/>
      <c r="Q80" s="58"/>
      <c r="R80" s="15"/>
      <c r="S80" s="15"/>
      <c r="T80" s="18"/>
    </row>
    <row r="81" spans="1:20" ht="12.75" customHeight="1">
      <c r="A81" s="78"/>
      <c r="B81" s="75"/>
      <c r="C81" s="76"/>
      <c r="D81" s="31" t="s">
        <v>63</v>
      </c>
      <c r="E81" s="33">
        <v>198.3</v>
      </c>
      <c r="F81" s="14">
        <v>0.87</v>
      </c>
      <c r="G81" s="14">
        <v>28</v>
      </c>
      <c r="H81" s="15">
        <f>E81*F81</f>
        <v>172.52100000000002</v>
      </c>
      <c r="I81" s="15">
        <f>E81*G81</f>
        <v>5552.400000000001</v>
      </c>
      <c r="J81" s="16">
        <f>(E81*F81)</f>
        <v>172.52100000000002</v>
      </c>
      <c r="K81" s="16">
        <f>E81*G81</f>
        <v>5552.400000000001</v>
      </c>
      <c r="L81" s="17">
        <f>SUM(J81,K81)</f>
        <v>5724.921</v>
      </c>
      <c r="M81" s="15">
        <f t="shared" si="51"/>
        <v>0</v>
      </c>
      <c r="N81" s="15">
        <f t="shared" si="51"/>
        <v>0</v>
      </c>
      <c r="O81" s="16"/>
      <c r="P81" s="16"/>
      <c r="Q81" s="58"/>
      <c r="R81" s="15"/>
      <c r="S81" s="15"/>
      <c r="T81" s="18"/>
    </row>
    <row r="82" spans="1:20" ht="12.75" customHeight="1">
      <c r="A82" s="78"/>
      <c r="B82" s="75"/>
      <c r="C82" s="76"/>
      <c r="D82" s="19" t="s">
        <v>64</v>
      </c>
      <c r="E82" s="20">
        <f>SUM(E79,E80,E81)</f>
        <v>557.6600000000001</v>
      </c>
      <c r="F82" s="20">
        <v>0.87</v>
      </c>
      <c r="G82" s="20">
        <v>28</v>
      </c>
      <c r="H82" s="20">
        <f>SUM(H79,H80,H81)</f>
        <v>485.1642</v>
      </c>
      <c r="I82" s="20">
        <f>SUM(I79,I80,I81)</f>
        <v>15614.48</v>
      </c>
      <c r="J82" s="20">
        <f aca="true" t="shared" si="52" ref="J82:S82">SUM(J79,J80,J81)</f>
        <v>485.1642</v>
      </c>
      <c r="K82" s="20">
        <f t="shared" si="52"/>
        <v>15614.48</v>
      </c>
      <c r="L82" s="20">
        <f t="shared" si="52"/>
        <v>16099.6442</v>
      </c>
      <c r="M82" s="20">
        <f t="shared" si="52"/>
        <v>0</v>
      </c>
      <c r="N82" s="20">
        <f t="shared" si="52"/>
        <v>0</v>
      </c>
      <c r="O82" s="20">
        <f t="shared" si="52"/>
        <v>0</v>
      </c>
      <c r="P82" s="20">
        <f t="shared" si="52"/>
        <v>0</v>
      </c>
      <c r="Q82" s="59">
        <f t="shared" si="52"/>
        <v>0</v>
      </c>
      <c r="R82" s="20">
        <f t="shared" si="52"/>
        <v>0</v>
      </c>
      <c r="S82" s="20">
        <f t="shared" si="52"/>
        <v>0</v>
      </c>
      <c r="T82" s="22"/>
    </row>
    <row r="83" spans="1:20" ht="12.75" customHeight="1">
      <c r="A83" s="78"/>
      <c r="B83" s="75"/>
      <c r="C83" s="76"/>
      <c r="D83" s="31" t="s">
        <v>65</v>
      </c>
      <c r="E83" s="32">
        <v>216.42</v>
      </c>
      <c r="F83" s="14">
        <v>0.87</v>
      </c>
      <c r="G83" s="14">
        <v>28</v>
      </c>
      <c r="H83" s="15">
        <f>E83*F83</f>
        <v>188.28539999999998</v>
      </c>
      <c r="I83" s="15">
        <f>E83*G83</f>
        <v>6059.759999999999</v>
      </c>
      <c r="J83" s="16">
        <f>(E83*F83)</f>
        <v>188.28539999999998</v>
      </c>
      <c r="K83" s="16">
        <f>E83*G83</f>
        <v>6059.759999999999</v>
      </c>
      <c r="L83" s="17">
        <f>SUM(J83,K83)</f>
        <v>6248.045399999999</v>
      </c>
      <c r="M83" s="15">
        <f aca="true" t="shared" si="53" ref="M83:N85">J83-H83</f>
        <v>0</v>
      </c>
      <c r="N83" s="15">
        <f t="shared" si="53"/>
        <v>0</v>
      </c>
      <c r="O83" s="16"/>
      <c r="P83" s="16"/>
      <c r="Q83" s="58"/>
      <c r="R83" s="15"/>
      <c r="S83" s="15"/>
      <c r="T83" s="18"/>
    </row>
    <row r="84" spans="1:20" ht="12.75" customHeight="1">
      <c r="A84" s="78"/>
      <c r="B84" s="75"/>
      <c r="C84" s="76"/>
      <c r="D84" s="31" t="s">
        <v>66</v>
      </c>
      <c r="E84" s="32">
        <v>209.52</v>
      </c>
      <c r="F84" s="14">
        <v>0.87</v>
      </c>
      <c r="G84" s="14">
        <v>28</v>
      </c>
      <c r="H84" s="15">
        <f>E84*F84</f>
        <v>182.2824</v>
      </c>
      <c r="I84" s="15">
        <f>E84*G84</f>
        <v>5866.56</v>
      </c>
      <c r="J84" s="16">
        <f>(E84*F84)</f>
        <v>182.2824</v>
      </c>
      <c r="K84" s="16">
        <f>E84*G84</f>
        <v>5866.56</v>
      </c>
      <c r="L84" s="17">
        <f>SUM(J84,K84)</f>
        <v>6048.8424</v>
      </c>
      <c r="M84" s="15">
        <f t="shared" si="53"/>
        <v>0</v>
      </c>
      <c r="N84" s="15">
        <f t="shared" si="53"/>
        <v>0</v>
      </c>
      <c r="O84" s="16"/>
      <c r="P84" s="16"/>
      <c r="Q84" s="58"/>
      <c r="R84" s="15"/>
      <c r="S84" s="15"/>
      <c r="T84" s="18"/>
    </row>
    <row r="85" spans="1:20" ht="12.75" customHeight="1">
      <c r="A85" s="78"/>
      <c r="B85" s="75"/>
      <c r="C85" s="76"/>
      <c r="D85" s="31" t="s">
        <v>67</v>
      </c>
      <c r="E85" s="32">
        <v>199.4</v>
      </c>
      <c r="F85" s="14">
        <v>0.87</v>
      </c>
      <c r="G85" s="14">
        <v>28</v>
      </c>
      <c r="H85" s="15">
        <f>E85*F85</f>
        <v>173.478</v>
      </c>
      <c r="I85" s="15">
        <f>E85*G85</f>
        <v>5583.2</v>
      </c>
      <c r="J85" s="16">
        <f>(E85*F85)</f>
        <v>173.478</v>
      </c>
      <c r="K85" s="16">
        <f>E85*G85</f>
        <v>5583.2</v>
      </c>
      <c r="L85" s="17">
        <f>SUM(J85,K85)</f>
        <v>5756.678</v>
      </c>
      <c r="M85" s="15">
        <f t="shared" si="53"/>
        <v>0</v>
      </c>
      <c r="N85" s="15">
        <f t="shared" si="53"/>
        <v>0</v>
      </c>
      <c r="O85" s="16"/>
      <c r="P85" s="16"/>
      <c r="Q85" s="58"/>
      <c r="R85" s="15"/>
      <c r="S85" s="15"/>
      <c r="T85" s="18"/>
    </row>
    <row r="86" spans="1:20" ht="12.75" customHeight="1">
      <c r="A86" s="78"/>
      <c r="B86" s="75"/>
      <c r="C86" s="76"/>
      <c r="D86" s="19" t="s">
        <v>68</v>
      </c>
      <c r="E86" s="20">
        <f>SUM(E83,E84,E85)</f>
        <v>625.34</v>
      </c>
      <c r="F86" s="20">
        <v>0.87</v>
      </c>
      <c r="G86" s="20">
        <v>28</v>
      </c>
      <c r="H86" s="20">
        <f>SUM(H83,H84,H85)</f>
        <v>544.0458</v>
      </c>
      <c r="I86" s="20">
        <f>SUM(I83,I84,I85)</f>
        <v>17509.52</v>
      </c>
      <c r="J86" s="20">
        <f aca="true" t="shared" si="54" ref="J86:S86">SUM(J83,J84,J85)</f>
        <v>544.0458</v>
      </c>
      <c r="K86" s="20">
        <f t="shared" si="54"/>
        <v>17509.52</v>
      </c>
      <c r="L86" s="20">
        <f t="shared" si="54"/>
        <v>18053.5658</v>
      </c>
      <c r="M86" s="20">
        <f t="shared" si="54"/>
        <v>0</v>
      </c>
      <c r="N86" s="20">
        <f t="shared" si="54"/>
        <v>0</v>
      </c>
      <c r="O86" s="20">
        <f t="shared" si="54"/>
        <v>0</v>
      </c>
      <c r="P86" s="20">
        <f t="shared" si="54"/>
        <v>0</v>
      </c>
      <c r="Q86" s="59">
        <f t="shared" si="54"/>
        <v>0</v>
      </c>
      <c r="R86" s="20">
        <f t="shared" si="54"/>
        <v>0</v>
      </c>
      <c r="S86" s="20">
        <f t="shared" si="54"/>
        <v>0</v>
      </c>
      <c r="T86" s="22"/>
    </row>
    <row r="87" spans="1:20" ht="12.75" customHeight="1">
      <c r="A87" s="78"/>
      <c r="B87" s="75"/>
      <c r="C87" s="76"/>
      <c r="D87" s="31" t="s">
        <v>69</v>
      </c>
      <c r="E87" s="32">
        <v>233.4</v>
      </c>
      <c r="F87" s="14">
        <v>0.87</v>
      </c>
      <c r="G87" s="14">
        <v>28</v>
      </c>
      <c r="H87" s="15">
        <f>E87*F87</f>
        <v>203.058</v>
      </c>
      <c r="I87" s="15">
        <f>E87*G87</f>
        <v>6535.2</v>
      </c>
      <c r="J87" s="16">
        <f>(E87*F87)</f>
        <v>203.058</v>
      </c>
      <c r="K87" s="16">
        <f>E87*G87</f>
        <v>6535.2</v>
      </c>
      <c r="L87" s="17">
        <f>SUM(J87,K87)</f>
        <v>6738.258</v>
      </c>
      <c r="M87" s="15">
        <f aca="true" t="shared" si="55" ref="M87:N89">J87-H87</f>
        <v>0</v>
      </c>
      <c r="N87" s="15">
        <f t="shared" si="55"/>
        <v>0</v>
      </c>
      <c r="O87" s="16"/>
      <c r="P87" s="16"/>
      <c r="Q87" s="58"/>
      <c r="R87" s="15"/>
      <c r="S87" s="15"/>
      <c r="T87" s="18"/>
    </row>
    <row r="88" spans="1:20" ht="12.75" customHeight="1">
      <c r="A88" s="78"/>
      <c r="B88" s="75"/>
      <c r="C88" s="76"/>
      <c r="D88" s="31" t="s">
        <v>70</v>
      </c>
      <c r="E88" s="32">
        <v>235.24</v>
      </c>
      <c r="F88" s="14">
        <v>0.87</v>
      </c>
      <c r="G88" s="14">
        <v>28</v>
      </c>
      <c r="H88" s="15">
        <f>E88*F88</f>
        <v>204.6588</v>
      </c>
      <c r="I88" s="15">
        <f>E88*G88</f>
        <v>6586.72</v>
      </c>
      <c r="J88" s="16">
        <f>(E88*F88)</f>
        <v>204.6588</v>
      </c>
      <c r="K88" s="16">
        <f>E88*G88</f>
        <v>6586.72</v>
      </c>
      <c r="L88" s="17">
        <f>SUM(J88,K88)</f>
        <v>6791.3788</v>
      </c>
      <c r="M88" s="15">
        <f t="shared" si="55"/>
        <v>0</v>
      </c>
      <c r="N88" s="15">
        <f t="shared" si="55"/>
        <v>0</v>
      </c>
      <c r="O88" s="16"/>
      <c r="P88" s="16"/>
      <c r="Q88" s="58"/>
      <c r="R88" s="15"/>
      <c r="S88" s="15"/>
      <c r="T88" s="18"/>
    </row>
    <row r="89" spans="1:20" ht="12.75" customHeight="1">
      <c r="A89" s="78"/>
      <c r="B89" s="75"/>
      <c r="C89" s="76"/>
      <c r="D89" s="31" t="s">
        <v>71</v>
      </c>
      <c r="E89" s="33">
        <v>248.34</v>
      </c>
      <c r="F89" s="14">
        <v>0.87</v>
      </c>
      <c r="G89" s="14">
        <v>28</v>
      </c>
      <c r="H89" s="15">
        <f>E89*F89</f>
        <v>216.0558</v>
      </c>
      <c r="I89" s="15">
        <f>E89*G89</f>
        <v>6953.52</v>
      </c>
      <c r="J89" s="16">
        <f>(E89*F89)</f>
        <v>216.0558</v>
      </c>
      <c r="K89" s="16">
        <f>E89*G89</f>
        <v>6953.52</v>
      </c>
      <c r="L89" s="17">
        <f>SUM(J89,K89)</f>
        <v>7169.5758000000005</v>
      </c>
      <c r="M89" s="15">
        <f t="shared" si="55"/>
        <v>0</v>
      </c>
      <c r="N89" s="15">
        <f t="shared" si="55"/>
        <v>0</v>
      </c>
      <c r="O89" s="16"/>
      <c r="P89" s="16"/>
      <c r="Q89" s="58"/>
      <c r="R89" s="15"/>
      <c r="S89" s="15"/>
      <c r="T89" s="18"/>
    </row>
    <row r="90" spans="1:20" ht="12.75" customHeight="1">
      <c r="A90" s="78"/>
      <c r="B90" s="75"/>
      <c r="C90" s="76"/>
      <c r="D90" s="19" t="s">
        <v>72</v>
      </c>
      <c r="E90" s="20">
        <f>SUM(E87,E88,E89)</f>
        <v>716.98</v>
      </c>
      <c r="F90" s="20">
        <v>0.87</v>
      </c>
      <c r="G90" s="20">
        <v>28</v>
      </c>
      <c r="H90" s="20">
        <f>SUM(H87,H88,H89)</f>
        <v>623.7726</v>
      </c>
      <c r="I90" s="20">
        <f>SUM(I87,I88,I89)</f>
        <v>20075.440000000002</v>
      </c>
      <c r="J90" s="20">
        <f aca="true" t="shared" si="56" ref="J90:S90">SUM(J87,J88,J89)</f>
        <v>623.7726</v>
      </c>
      <c r="K90" s="20">
        <f t="shared" si="56"/>
        <v>20075.440000000002</v>
      </c>
      <c r="L90" s="20">
        <f t="shared" si="56"/>
        <v>20699.2126</v>
      </c>
      <c r="M90" s="20">
        <f t="shared" si="56"/>
        <v>0</v>
      </c>
      <c r="N90" s="20">
        <f t="shared" si="56"/>
        <v>0</v>
      </c>
      <c r="O90" s="20">
        <f t="shared" si="56"/>
        <v>0</v>
      </c>
      <c r="P90" s="20">
        <f t="shared" si="56"/>
        <v>0</v>
      </c>
      <c r="Q90" s="59">
        <f t="shared" si="56"/>
        <v>0</v>
      </c>
      <c r="R90" s="20">
        <f t="shared" si="56"/>
        <v>0</v>
      </c>
      <c r="S90" s="20">
        <f t="shared" si="56"/>
        <v>0</v>
      </c>
      <c r="T90" s="22"/>
    </row>
    <row r="91" spans="1:20" ht="12.75" customHeight="1">
      <c r="A91" s="78"/>
      <c r="B91" s="75"/>
      <c r="C91" s="76"/>
      <c r="D91" s="31" t="s">
        <v>73</v>
      </c>
      <c r="E91" s="32">
        <v>217.4</v>
      </c>
      <c r="F91" s="14">
        <v>0.87</v>
      </c>
      <c r="G91" s="14">
        <v>28</v>
      </c>
      <c r="H91" s="15">
        <f>E91*F91</f>
        <v>189.138</v>
      </c>
      <c r="I91" s="15">
        <f>E91*G91</f>
        <v>6087.2</v>
      </c>
      <c r="J91" s="16">
        <f>(E91*F91)</f>
        <v>189.138</v>
      </c>
      <c r="K91" s="16">
        <f>E91*G91</f>
        <v>6087.2</v>
      </c>
      <c r="L91" s="17">
        <f>SUM(J91,K91)</f>
        <v>6276.338</v>
      </c>
      <c r="M91" s="15">
        <f aca="true" t="shared" si="57" ref="M91:N93">J91-H91</f>
        <v>0</v>
      </c>
      <c r="N91" s="15">
        <f t="shared" si="57"/>
        <v>0</v>
      </c>
      <c r="O91" s="16"/>
      <c r="P91" s="16"/>
      <c r="Q91" s="58"/>
      <c r="R91" s="15"/>
      <c r="S91" s="15"/>
      <c r="T91" s="18"/>
    </row>
    <row r="92" spans="1:20" ht="12.75" customHeight="1">
      <c r="A92" s="78"/>
      <c r="B92" s="75"/>
      <c r="C92" s="76"/>
      <c r="D92" s="31" t="s">
        <v>74</v>
      </c>
      <c r="E92" s="32">
        <v>231.56</v>
      </c>
      <c r="F92" s="14">
        <v>0.87</v>
      </c>
      <c r="G92" s="14">
        <v>28</v>
      </c>
      <c r="H92" s="15">
        <f>E92*F92</f>
        <v>201.4572</v>
      </c>
      <c r="I92" s="15">
        <f>E92*G92</f>
        <v>6483.68</v>
      </c>
      <c r="J92" s="16">
        <f>(E92*F92)</f>
        <v>201.4572</v>
      </c>
      <c r="K92" s="16">
        <f>E92*G92</f>
        <v>6483.68</v>
      </c>
      <c r="L92" s="17">
        <f>SUM(J92,K92)</f>
        <v>6685.1372</v>
      </c>
      <c r="M92" s="15">
        <f t="shared" si="57"/>
        <v>0</v>
      </c>
      <c r="N92" s="15">
        <f t="shared" si="57"/>
        <v>0</v>
      </c>
      <c r="O92" s="16"/>
      <c r="P92" s="16"/>
      <c r="Q92" s="58"/>
      <c r="R92" s="15"/>
      <c r="S92" s="15"/>
      <c r="T92" s="18"/>
    </row>
    <row r="93" spans="1:20" ht="12.75" customHeight="1">
      <c r="A93" s="78"/>
      <c r="B93" s="75"/>
      <c r="C93" s="76"/>
      <c r="D93" s="31" t="s">
        <v>75</v>
      </c>
      <c r="E93" s="33">
        <v>164.9</v>
      </c>
      <c r="F93" s="14">
        <v>0.87</v>
      </c>
      <c r="G93" s="14">
        <v>28</v>
      </c>
      <c r="H93" s="15">
        <f>E93*F93</f>
        <v>143.463</v>
      </c>
      <c r="I93" s="15">
        <f>E93*G93</f>
        <v>4617.2</v>
      </c>
      <c r="J93" s="16">
        <f>(E93*F93)</f>
        <v>143.463</v>
      </c>
      <c r="K93" s="16">
        <f>E93*G93</f>
        <v>4617.2</v>
      </c>
      <c r="L93" s="17">
        <f>SUM(J93,K93)</f>
        <v>4760.663</v>
      </c>
      <c r="M93" s="15">
        <f t="shared" si="57"/>
        <v>0</v>
      </c>
      <c r="N93" s="15">
        <f t="shared" si="57"/>
        <v>0</v>
      </c>
      <c r="O93" s="16"/>
      <c r="P93" s="16"/>
      <c r="Q93" s="58">
        <v>22338</v>
      </c>
      <c r="R93" s="15"/>
      <c r="S93" s="15"/>
      <c r="T93" s="18"/>
    </row>
    <row r="94" spans="1:20" ht="24">
      <c r="A94" s="39"/>
      <c r="B94" s="39"/>
      <c r="C94" s="39"/>
      <c r="D94" s="19" t="s">
        <v>76</v>
      </c>
      <c r="E94" s="20">
        <f>SUM(E91,E92,E93)</f>
        <v>613.86</v>
      </c>
      <c r="F94" s="20">
        <v>0.87</v>
      </c>
      <c r="G94" s="20">
        <v>28</v>
      </c>
      <c r="H94" s="20">
        <f>SUM(H91,H92,H93)</f>
        <v>534.0581999999999</v>
      </c>
      <c r="I94" s="20">
        <f>SUM(I91,I92,I93)</f>
        <v>17188.08</v>
      </c>
      <c r="J94" s="20">
        <f aca="true" t="shared" si="58" ref="J94:S94">SUM(J91,J92,J93)</f>
        <v>534.0581999999999</v>
      </c>
      <c r="K94" s="20">
        <f t="shared" si="58"/>
        <v>17188.08</v>
      </c>
      <c r="L94" s="20">
        <f t="shared" si="58"/>
        <v>17722.1382</v>
      </c>
      <c r="M94" s="20">
        <f t="shared" si="58"/>
        <v>0</v>
      </c>
      <c r="N94" s="20">
        <f t="shared" si="58"/>
        <v>0</v>
      </c>
      <c r="O94" s="20">
        <f t="shared" si="58"/>
        <v>0</v>
      </c>
      <c r="P94" s="20">
        <f t="shared" si="58"/>
        <v>0</v>
      </c>
      <c r="Q94" s="59">
        <f t="shared" si="58"/>
        <v>22338</v>
      </c>
      <c r="R94" s="20">
        <f t="shared" si="58"/>
        <v>0</v>
      </c>
      <c r="S94" s="20">
        <f t="shared" si="58"/>
        <v>0</v>
      </c>
      <c r="T94" s="22"/>
    </row>
    <row r="95" spans="1:20" s="37" customFormat="1" ht="24">
      <c r="A95" s="44"/>
      <c r="B95" s="44"/>
      <c r="C95" s="46"/>
      <c r="D95" s="41" t="s">
        <v>85</v>
      </c>
      <c r="E95" s="42">
        <f>SUM(E82+E86+E90+E94)</f>
        <v>2513.84</v>
      </c>
      <c r="F95" s="42">
        <v>0.87</v>
      </c>
      <c r="G95" s="42">
        <v>28</v>
      </c>
      <c r="H95" s="42">
        <f>SUM(H82+H86+H90+H94)</f>
        <v>2187.0407999999998</v>
      </c>
      <c r="I95" s="42">
        <f>SUM(I82+I86+I90+I94)</f>
        <v>70387.52</v>
      </c>
      <c r="J95" s="42">
        <f aca="true" t="shared" si="59" ref="J95:S95">SUM(J82+J86+J90+J94)</f>
        <v>2187.0407999999998</v>
      </c>
      <c r="K95" s="42">
        <f t="shared" si="59"/>
        <v>70387.52</v>
      </c>
      <c r="L95" s="42">
        <f t="shared" si="59"/>
        <v>72574.5608</v>
      </c>
      <c r="M95" s="42">
        <f t="shared" si="59"/>
        <v>0</v>
      </c>
      <c r="N95" s="42">
        <f t="shared" si="59"/>
        <v>0</v>
      </c>
      <c r="O95" s="42">
        <f t="shared" si="59"/>
        <v>0</v>
      </c>
      <c r="P95" s="42">
        <f t="shared" si="59"/>
        <v>0</v>
      </c>
      <c r="Q95" s="62">
        <f t="shared" si="59"/>
        <v>22338</v>
      </c>
      <c r="R95" s="42">
        <f t="shared" si="59"/>
        <v>0</v>
      </c>
      <c r="S95" s="42">
        <f t="shared" si="59"/>
        <v>0</v>
      </c>
      <c r="T95" s="45"/>
    </row>
    <row r="96" spans="1:20" s="37" customFormat="1" ht="36">
      <c r="A96" s="29"/>
      <c r="B96" s="29"/>
      <c r="C96" s="35"/>
      <c r="D96" s="26" t="s">
        <v>90</v>
      </c>
      <c r="E96" s="27">
        <f>E95+'2014'!E96</f>
        <v>5579.48</v>
      </c>
      <c r="F96" s="27"/>
      <c r="G96" s="27"/>
      <c r="H96" s="27">
        <f>H95+'2014'!H96</f>
        <v>4399.938</v>
      </c>
      <c r="I96" s="27">
        <f>I95+'2014'!I96</f>
        <v>126345.84</v>
      </c>
      <c r="J96" s="27">
        <f>J95+'2014'!J96</f>
        <v>4399.938</v>
      </c>
      <c r="K96" s="27">
        <f>K95+'2014'!K96</f>
        <v>126345.84</v>
      </c>
      <c r="L96" s="27">
        <f>L95+'2014'!L96</f>
        <v>130745.778</v>
      </c>
      <c r="M96" s="27">
        <f>M95+'2014'!M96</f>
        <v>0</v>
      </c>
      <c r="N96" s="27">
        <f>N95+'2014'!N96</f>
        <v>0</v>
      </c>
      <c r="O96" s="27">
        <f>O95+'2014'!O96</f>
        <v>0</v>
      </c>
      <c r="P96" s="27">
        <f>P95+'2014'!P96</f>
        <v>0</v>
      </c>
      <c r="Q96" s="61">
        <f>Q95+'2014'!Q96</f>
        <v>22338</v>
      </c>
      <c r="R96" s="27">
        <f>R95+'2014'!R96</f>
        <v>0</v>
      </c>
      <c r="S96" s="27">
        <f>S95+'2014'!S96</f>
        <v>0</v>
      </c>
      <c r="T96" s="30"/>
    </row>
    <row r="97" spans="1:20" ht="12.75" customHeight="1">
      <c r="A97" s="78">
        <v>5</v>
      </c>
      <c r="B97" s="75" t="s">
        <v>59</v>
      </c>
      <c r="C97" s="76" t="s">
        <v>81</v>
      </c>
      <c r="D97" s="31" t="s">
        <v>61</v>
      </c>
      <c r="E97" s="32">
        <v>46.66</v>
      </c>
      <c r="F97" s="14">
        <v>0.87</v>
      </c>
      <c r="G97" s="14">
        <v>28</v>
      </c>
      <c r="H97" s="15">
        <f>E97*F97</f>
        <v>40.594199999999994</v>
      </c>
      <c r="I97" s="15">
        <f>E97*G97</f>
        <v>1306.48</v>
      </c>
      <c r="J97" s="16">
        <f>(E97*F97)</f>
        <v>40.594199999999994</v>
      </c>
      <c r="K97" s="16">
        <f>E97*G97</f>
        <v>1306.48</v>
      </c>
      <c r="L97" s="17">
        <f>SUM(J97,K97)</f>
        <v>1347.0742</v>
      </c>
      <c r="M97" s="15">
        <f aca="true" t="shared" si="60" ref="M97:N99">J97-H97</f>
        <v>0</v>
      </c>
      <c r="N97" s="15">
        <f t="shared" si="60"/>
        <v>0</v>
      </c>
      <c r="O97" s="16"/>
      <c r="P97" s="16"/>
      <c r="Q97" s="58"/>
      <c r="R97" s="15"/>
      <c r="S97" s="15"/>
      <c r="T97" s="18"/>
    </row>
    <row r="98" spans="1:20" ht="12.75" customHeight="1">
      <c r="A98" s="78"/>
      <c r="B98" s="75"/>
      <c r="C98" s="76"/>
      <c r="D98" s="31" t="s">
        <v>62</v>
      </c>
      <c r="E98" s="33">
        <v>40.18</v>
      </c>
      <c r="F98" s="14">
        <v>0.87</v>
      </c>
      <c r="G98" s="14">
        <v>28</v>
      </c>
      <c r="H98" s="15">
        <f>E98*F98</f>
        <v>34.9566</v>
      </c>
      <c r="I98" s="15">
        <f>E98*G98</f>
        <v>1125.04</v>
      </c>
      <c r="J98" s="16">
        <f>(E98*F98)</f>
        <v>34.9566</v>
      </c>
      <c r="K98" s="16">
        <f>E98*G98</f>
        <v>1125.04</v>
      </c>
      <c r="L98" s="17">
        <f>SUM(J98,K98)</f>
        <v>1159.9966</v>
      </c>
      <c r="M98" s="15">
        <f t="shared" si="60"/>
        <v>0</v>
      </c>
      <c r="N98" s="15">
        <f t="shared" si="60"/>
        <v>0</v>
      </c>
      <c r="O98" s="16"/>
      <c r="P98" s="16"/>
      <c r="Q98" s="58"/>
      <c r="R98" s="15"/>
      <c r="S98" s="15"/>
      <c r="T98" s="18"/>
    </row>
    <row r="99" spans="1:20" ht="12.75" customHeight="1">
      <c r="A99" s="78"/>
      <c r="B99" s="75"/>
      <c r="C99" s="76"/>
      <c r="D99" s="31" t="s">
        <v>63</v>
      </c>
      <c r="E99" s="33">
        <v>42.28</v>
      </c>
      <c r="F99" s="14">
        <v>0.87</v>
      </c>
      <c r="G99" s="14">
        <v>28</v>
      </c>
      <c r="H99" s="15">
        <f>E99*F99</f>
        <v>36.7836</v>
      </c>
      <c r="I99" s="15">
        <f>E99*G99</f>
        <v>1183.8400000000001</v>
      </c>
      <c r="J99" s="16">
        <f>(E99*F99)</f>
        <v>36.7836</v>
      </c>
      <c r="K99" s="16">
        <f>E99*G99</f>
        <v>1183.8400000000001</v>
      </c>
      <c r="L99" s="17">
        <f>SUM(J99,K99)</f>
        <v>1220.6236000000001</v>
      </c>
      <c r="M99" s="15">
        <f t="shared" si="60"/>
        <v>0</v>
      </c>
      <c r="N99" s="15">
        <f t="shared" si="60"/>
        <v>0</v>
      </c>
      <c r="O99" s="16"/>
      <c r="P99" s="16"/>
      <c r="Q99" s="58"/>
      <c r="R99" s="15"/>
      <c r="S99" s="15"/>
      <c r="T99" s="18"/>
    </row>
    <row r="100" spans="1:20" ht="12.75" customHeight="1">
      <c r="A100" s="78"/>
      <c r="B100" s="75"/>
      <c r="C100" s="76"/>
      <c r="D100" s="19" t="s">
        <v>64</v>
      </c>
      <c r="E100" s="20">
        <f>SUM(E97,E98,E99)</f>
        <v>129.12</v>
      </c>
      <c r="F100" s="20">
        <v>0.87</v>
      </c>
      <c r="G100" s="20">
        <v>28</v>
      </c>
      <c r="H100" s="20">
        <f>SUM(H97,H98,H99)</f>
        <v>112.33439999999999</v>
      </c>
      <c r="I100" s="20">
        <f>SUM(I97,I98,I99)</f>
        <v>3615.36</v>
      </c>
      <c r="J100" s="20">
        <f aca="true" t="shared" si="61" ref="J100:S100">SUM(J97,J98,J99)</f>
        <v>112.33439999999999</v>
      </c>
      <c r="K100" s="20">
        <f t="shared" si="61"/>
        <v>3615.36</v>
      </c>
      <c r="L100" s="20">
        <f t="shared" si="61"/>
        <v>3727.6944000000003</v>
      </c>
      <c r="M100" s="20">
        <f t="shared" si="61"/>
        <v>0</v>
      </c>
      <c r="N100" s="20">
        <f t="shared" si="61"/>
        <v>0</v>
      </c>
      <c r="O100" s="20">
        <f t="shared" si="61"/>
        <v>0</v>
      </c>
      <c r="P100" s="20">
        <f t="shared" si="61"/>
        <v>0</v>
      </c>
      <c r="Q100" s="59">
        <f t="shared" si="61"/>
        <v>0</v>
      </c>
      <c r="R100" s="20">
        <f t="shared" si="61"/>
        <v>0</v>
      </c>
      <c r="S100" s="20">
        <f t="shared" si="61"/>
        <v>0</v>
      </c>
      <c r="T100" s="22"/>
    </row>
    <row r="101" spans="1:20" ht="12.75" customHeight="1">
      <c r="A101" s="78"/>
      <c r="B101" s="75"/>
      <c r="C101" s="76"/>
      <c r="D101" s="31" t="s">
        <v>65</v>
      </c>
      <c r="E101" s="32">
        <v>56.88</v>
      </c>
      <c r="F101" s="14">
        <v>0.87</v>
      </c>
      <c r="G101" s="14">
        <v>28</v>
      </c>
      <c r="H101" s="15">
        <f>E101*F101</f>
        <v>49.485600000000005</v>
      </c>
      <c r="I101" s="15">
        <f>E101*G101</f>
        <v>1592.64</v>
      </c>
      <c r="J101" s="16">
        <f>(E101*F101)</f>
        <v>49.485600000000005</v>
      </c>
      <c r="K101" s="16">
        <f>E101*G101</f>
        <v>1592.64</v>
      </c>
      <c r="L101" s="17">
        <f>SUM(J101,K101)</f>
        <v>1642.1256</v>
      </c>
      <c r="M101" s="15">
        <f aca="true" t="shared" si="62" ref="M101:N103">J101-H101</f>
        <v>0</v>
      </c>
      <c r="N101" s="15">
        <f t="shared" si="62"/>
        <v>0</v>
      </c>
      <c r="O101" s="16"/>
      <c r="P101" s="16"/>
      <c r="Q101" s="58"/>
      <c r="R101" s="15"/>
      <c r="S101" s="15"/>
      <c r="T101" s="18"/>
    </row>
    <row r="102" spans="1:20" ht="12.75" customHeight="1">
      <c r="A102" s="78"/>
      <c r="B102" s="75"/>
      <c r="C102" s="76"/>
      <c r="D102" s="31" t="s">
        <v>66</v>
      </c>
      <c r="E102" s="32">
        <v>49</v>
      </c>
      <c r="F102" s="14">
        <v>0.87</v>
      </c>
      <c r="G102" s="14">
        <v>28</v>
      </c>
      <c r="H102" s="15">
        <f>E102*F102</f>
        <v>42.63</v>
      </c>
      <c r="I102" s="15">
        <f>E102*G102</f>
        <v>1372</v>
      </c>
      <c r="J102" s="16">
        <f>(E102*F102)</f>
        <v>42.63</v>
      </c>
      <c r="K102" s="16">
        <f>E102*G102</f>
        <v>1372</v>
      </c>
      <c r="L102" s="17">
        <f>SUM(J102,K102)</f>
        <v>1414.63</v>
      </c>
      <c r="M102" s="15">
        <f t="shared" si="62"/>
        <v>0</v>
      </c>
      <c r="N102" s="15">
        <f t="shared" si="62"/>
        <v>0</v>
      </c>
      <c r="O102" s="16"/>
      <c r="P102" s="16"/>
      <c r="Q102" s="58"/>
      <c r="R102" s="15"/>
      <c r="S102" s="15"/>
      <c r="T102" s="18"/>
    </row>
    <row r="103" spans="1:20" ht="12.75" customHeight="1">
      <c r="A103" s="78"/>
      <c r="B103" s="75"/>
      <c r="C103" s="76"/>
      <c r="D103" s="31" t="s">
        <v>67</v>
      </c>
      <c r="E103" s="32">
        <v>56.74</v>
      </c>
      <c r="F103" s="14">
        <v>0.87</v>
      </c>
      <c r="G103" s="14">
        <v>28</v>
      </c>
      <c r="H103" s="15">
        <f>E103*F103</f>
        <v>49.363800000000005</v>
      </c>
      <c r="I103" s="15">
        <f>E103*G103</f>
        <v>1588.72</v>
      </c>
      <c r="J103" s="16">
        <f>(E103*F103)</f>
        <v>49.363800000000005</v>
      </c>
      <c r="K103" s="16">
        <f>E103*G103</f>
        <v>1588.72</v>
      </c>
      <c r="L103" s="17">
        <f>SUM(J103,K103)</f>
        <v>1638.0838</v>
      </c>
      <c r="M103" s="15">
        <f t="shared" si="62"/>
        <v>0</v>
      </c>
      <c r="N103" s="15">
        <f t="shared" si="62"/>
        <v>0</v>
      </c>
      <c r="O103" s="16"/>
      <c r="P103" s="16"/>
      <c r="Q103" s="58"/>
      <c r="R103" s="15"/>
      <c r="S103" s="15"/>
      <c r="T103" s="18"/>
    </row>
    <row r="104" spans="1:20" ht="12.75" customHeight="1">
      <c r="A104" s="78"/>
      <c r="B104" s="75"/>
      <c r="C104" s="76"/>
      <c r="D104" s="19" t="s">
        <v>68</v>
      </c>
      <c r="E104" s="20">
        <f>SUM(E101,E102,E103)</f>
        <v>162.62</v>
      </c>
      <c r="F104" s="20">
        <v>0.87</v>
      </c>
      <c r="G104" s="20">
        <v>28</v>
      </c>
      <c r="H104" s="20">
        <f>SUM(H101,H102,H103)</f>
        <v>141.4794</v>
      </c>
      <c r="I104" s="20">
        <f>SUM(I101,I102,I103)</f>
        <v>4553.360000000001</v>
      </c>
      <c r="J104" s="20">
        <f aca="true" t="shared" si="63" ref="J104:S104">SUM(J101,J102,J103)</f>
        <v>141.4794</v>
      </c>
      <c r="K104" s="20">
        <f t="shared" si="63"/>
        <v>4553.360000000001</v>
      </c>
      <c r="L104" s="20">
        <f t="shared" si="63"/>
        <v>4694.839400000001</v>
      </c>
      <c r="M104" s="20">
        <f t="shared" si="63"/>
        <v>0</v>
      </c>
      <c r="N104" s="20">
        <f t="shared" si="63"/>
        <v>0</v>
      </c>
      <c r="O104" s="20">
        <f t="shared" si="63"/>
        <v>0</v>
      </c>
      <c r="P104" s="20">
        <f t="shared" si="63"/>
        <v>0</v>
      </c>
      <c r="Q104" s="59">
        <f t="shared" si="63"/>
        <v>0</v>
      </c>
      <c r="R104" s="20">
        <f t="shared" si="63"/>
        <v>0</v>
      </c>
      <c r="S104" s="20">
        <f t="shared" si="63"/>
        <v>0</v>
      </c>
      <c r="T104" s="22"/>
    </row>
    <row r="105" spans="1:20" ht="12.75" customHeight="1">
      <c r="A105" s="78"/>
      <c r="B105" s="75"/>
      <c r="C105" s="76"/>
      <c r="D105" s="31" t="s">
        <v>69</v>
      </c>
      <c r="E105" s="32">
        <v>62.3</v>
      </c>
      <c r="F105" s="14">
        <v>0.87</v>
      </c>
      <c r="G105" s="14">
        <v>28</v>
      </c>
      <c r="H105" s="15">
        <f>E105*F105</f>
        <v>54.201</v>
      </c>
      <c r="I105" s="15">
        <f>E105*G105</f>
        <v>1744.3999999999999</v>
      </c>
      <c r="J105" s="16">
        <f>(E105*F105)</f>
        <v>54.201</v>
      </c>
      <c r="K105" s="16">
        <f>E105*G105</f>
        <v>1744.3999999999999</v>
      </c>
      <c r="L105" s="17">
        <f>SUM(J105,K105)</f>
        <v>1798.6009999999999</v>
      </c>
      <c r="M105" s="15">
        <f aca="true" t="shared" si="64" ref="M105:N107">J105-H105</f>
        <v>0</v>
      </c>
      <c r="N105" s="15">
        <f t="shared" si="64"/>
        <v>0</v>
      </c>
      <c r="O105" s="16"/>
      <c r="P105" s="16"/>
      <c r="Q105" s="58"/>
      <c r="R105" s="15"/>
      <c r="S105" s="15"/>
      <c r="T105" s="18"/>
    </row>
    <row r="106" spans="1:20" ht="12.75" customHeight="1">
      <c r="A106" s="78"/>
      <c r="B106" s="75"/>
      <c r="C106" s="76"/>
      <c r="D106" s="31" t="s">
        <v>70</v>
      </c>
      <c r="E106" s="32">
        <v>77.66</v>
      </c>
      <c r="F106" s="14">
        <v>0.87</v>
      </c>
      <c r="G106" s="14">
        <v>28</v>
      </c>
      <c r="H106" s="15">
        <f>E106*F106</f>
        <v>67.5642</v>
      </c>
      <c r="I106" s="15">
        <f>E106*G106</f>
        <v>2174.48</v>
      </c>
      <c r="J106" s="16">
        <f>(E106*F106)</f>
        <v>67.5642</v>
      </c>
      <c r="K106" s="16">
        <f>E106*G106</f>
        <v>2174.48</v>
      </c>
      <c r="L106" s="17">
        <f>SUM(J106,K106)</f>
        <v>2242.0442</v>
      </c>
      <c r="M106" s="15">
        <f t="shared" si="64"/>
        <v>0</v>
      </c>
      <c r="N106" s="15">
        <f t="shared" si="64"/>
        <v>0</v>
      </c>
      <c r="O106" s="16"/>
      <c r="P106" s="16"/>
      <c r="Q106" s="58"/>
      <c r="R106" s="15"/>
      <c r="S106" s="15"/>
      <c r="T106" s="18"/>
    </row>
    <row r="107" spans="1:20" ht="12.75" customHeight="1">
      <c r="A107" s="78"/>
      <c r="B107" s="75"/>
      <c r="C107" s="76"/>
      <c r="D107" s="31" t="s">
        <v>71</v>
      </c>
      <c r="E107" s="33">
        <v>63.38</v>
      </c>
      <c r="F107" s="14">
        <v>0.87</v>
      </c>
      <c r="G107" s="14">
        <v>28</v>
      </c>
      <c r="H107" s="15">
        <f>E107*F107</f>
        <v>55.1406</v>
      </c>
      <c r="I107" s="15">
        <f>E107*G107</f>
        <v>1774.64</v>
      </c>
      <c r="J107" s="16">
        <f>(E107*F107)</f>
        <v>55.1406</v>
      </c>
      <c r="K107" s="16">
        <f>E107*G107</f>
        <v>1774.64</v>
      </c>
      <c r="L107" s="17">
        <f>SUM(J107,K107)</f>
        <v>1829.7806</v>
      </c>
      <c r="M107" s="15">
        <f t="shared" si="64"/>
        <v>0</v>
      </c>
      <c r="N107" s="15">
        <f t="shared" si="64"/>
        <v>0</v>
      </c>
      <c r="O107" s="16"/>
      <c r="P107" s="16"/>
      <c r="Q107" s="58"/>
      <c r="R107" s="15"/>
      <c r="S107" s="15"/>
      <c r="T107" s="18"/>
    </row>
    <row r="108" spans="1:20" ht="12.75" customHeight="1">
      <c r="A108" s="78"/>
      <c r="B108" s="75"/>
      <c r="C108" s="76"/>
      <c r="D108" s="19" t="s">
        <v>72</v>
      </c>
      <c r="E108" s="20">
        <f>SUM(E105,E106,E107)</f>
        <v>203.33999999999997</v>
      </c>
      <c r="F108" s="20">
        <v>0.87</v>
      </c>
      <c r="G108" s="20">
        <v>28</v>
      </c>
      <c r="H108" s="20">
        <f>SUM(H105,H106,H107)</f>
        <v>176.9058</v>
      </c>
      <c r="I108" s="20">
        <f>SUM(I105,I106,I107)</f>
        <v>5693.52</v>
      </c>
      <c r="J108" s="20">
        <f aca="true" t="shared" si="65" ref="J108:S108">SUM(J105,J106,J107)</f>
        <v>176.9058</v>
      </c>
      <c r="K108" s="20">
        <f t="shared" si="65"/>
        <v>5693.52</v>
      </c>
      <c r="L108" s="20">
        <f t="shared" si="65"/>
        <v>5870.4258</v>
      </c>
      <c r="M108" s="20">
        <f t="shared" si="65"/>
        <v>0</v>
      </c>
      <c r="N108" s="20">
        <f t="shared" si="65"/>
        <v>0</v>
      </c>
      <c r="O108" s="20">
        <f t="shared" si="65"/>
        <v>0</v>
      </c>
      <c r="P108" s="20">
        <f t="shared" si="65"/>
        <v>0</v>
      </c>
      <c r="Q108" s="59">
        <f t="shared" si="65"/>
        <v>0</v>
      </c>
      <c r="R108" s="20">
        <f t="shared" si="65"/>
        <v>0</v>
      </c>
      <c r="S108" s="20">
        <f t="shared" si="65"/>
        <v>0</v>
      </c>
      <c r="T108" s="22"/>
    </row>
    <row r="109" spans="1:20" ht="12.75" customHeight="1">
      <c r="A109" s="78"/>
      <c r="B109" s="75"/>
      <c r="C109" s="76"/>
      <c r="D109" s="31" t="s">
        <v>73</v>
      </c>
      <c r="E109" s="32">
        <v>64.9</v>
      </c>
      <c r="F109" s="14">
        <v>0.87</v>
      </c>
      <c r="G109" s="14">
        <v>28</v>
      </c>
      <c r="H109" s="15">
        <f>E109*F109</f>
        <v>56.46300000000001</v>
      </c>
      <c r="I109" s="15">
        <f>E109*G109</f>
        <v>1817.2000000000003</v>
      </c>
      <c r="J109" s="16">
        <f>(E109*F109)</f>
        <v>56.46300000000001</v>
      </c>
      <c r="K109" s="16">
        <f>E109*G109</f>
        <v>1817.2000000000003</v>
      </c>
      <c r="L109" s="17">
        <f>SUM(J109,K109)</f>
        <v>1873.6630000000002</v>
      </c>
      <c r="M109" s="15">
        <f aca="true" t="shared" si="66" ref="M109:N111">J109-H109</f>
        <v>0</v>
      </c>
      <c r="N109" s="15">
        <f t="shared" si="66"/>
        <v>0</v>
      </c>
      <c r="O109" s="16"/>
      <c r="P109" s="16"/>
      <c r="Q109" s="58"/>
      <c r="R109" s="15"/>
      <c r="S109" s="15"/>
      <c r="T109" s="18"/>
    </row>
    <row r="110" spans="1:20" ht="12.75" customHeight="1">
      <c r="A110" s="78"/>
      <c r="B110" s="75"/>
      <c r="C110" s="76"/>
      <c r="D110" s="31" t="s">
        <v>74</v>
      </c>
      <c r="E110" s="32">
        <v>55.58</v>
      </c>
      <c r="F110" s="14">
        <v>0.87</v>
      </c>
      <c r="G110" s="14">
        <v>28</v>
      </c>
      <c r="H110" s="15">
        <f>E110*F110</f>
        <v>48.3546</v>
      </c>
      <c r="I110" s="15">
        <f>E110*G110</f>
        <v>1556.24</v>
      </c>
      <c r="J110" s="16">
        <f>(E110*F110)</f>
        <v>48.3546</v>
      </c>
      <c r="K110" s="16">
        <f>E110*G110</f>
        <v>1556.24</v>
      </c>
      <c r="L110" s="17">
        <f>SUM(J110,K110)</f>
        <v>1604.5946</v>
      </c>
      <c r="M110" s="15">
        <f t="shared" si="66"/>
        <v>0</v>
      </c>
      <c r="N110" s="15">
        <f t="shared" si="66"/>
        <v>0</v>
      </c>
      <c r="O110" s="16"/>
      <c r="P110" s="16"/>
      <c r="Q110" s="58"/>
      <c r="R110" s="15"/>
      <c r="S110" s="15"/>
      <c r="T110" s="18"/>
    </row>
    <row r="111" spans="1:20" ht="12.75" customHeight="1">
      <c r="A111" s="78"/>
      <c r="B111" s="75"/>
      <c r="C111" s="76"/>
      <c r="D111" s="31" t="s">
        <v>75</v>
      </c>
      <c r="E111" s="33">
        <v>45.16</v>
      </c>
      <c r="F111" s="14">
        <v>0.87</v>
      </c>
      <c r="G111" s="14">
        <v>28</v>
      </c>
      <c r="H111" s="15">
        <f>E111*F111</f>
        <v>39.289199999999994</v>
      </c>
      <c r="I111" s="15">
        <f>E111*G111</f>
        <v>1264.48</v>
      </c>
      <c r="J111" s="16">
        <f>(E111*F111)</f>
        <v>39.289199999999994</v>
      </c>
      <c r="K111" s="16">
        <f>E111*G111</f>
        <v>1264.48</v>
      </c>
      <c r="L111" s="17">
        <f>SUM(J111,K111)</f>
        <v>1303.7692</v>
      </c>
      <c r="M111" s="15">
        <f t="shared" si="66"/>
        <v>0</v>
      </c>
      <c r="N111" s="15">
        <f t="shared" si="66"/>
        <v>0</v>
      </c>
      <c r="O111" s="16"/>
      <c r="P111" s="16"/>
      <c r="Q111" s="58"/>
      <c r="R111" s="15"/>
      <c r="S111" s="15"/>
      <c r="T111" s="18"/>
    </row>
    <row r="112" spans="1:20" ht="24">
      <c r="A112" s="39"/>
      <c r="B112" s="21"/>
      <c r="C112" s="21"/>
      <c r="D112" s="19" t="s">
        <v>76</v>
      </c>
      <c r="E112" s="20">
        <f>SUM(E109,E110,E111)</f>
        <v>165.64</v>
      </c>
      <c r="F112" s="20">
        <v>0.87</v>
      </c>
      <c r="G112" s="20">
        <v>28</v>
      </c>
      <c r="H112" s="20">
        <f>SUM(H109,H110,H111)</f>
        <v>144.1068</v>
      </c>
      <c r="I112" s="20">
        <f>SUM(I109,I110,I111)</f>
        <v>4637.92</v>
      </c>
      <c r="J112" s="20">
        <f aca="true" t="shared" si="67" ref="J112:S112">SUM(J109,J110,J111)</f>
        <v>144.1068</v>
      </c>
      <c r="K112" s="20">
        <f t="shared" si="67"/>
        <v>4637.92</v>
      </c>
      <c r="L112" s="20">
        <f t="shared" si="67"/>
        <v>4782.0268</v>
      </c>
      <c r="M112" s="20">
        <f t="shared" si="67"/>
        <v>0</v>
      </c>
      <c r="N112" s="20">
        <f t="shared" si="67"/>
        <v>0</v>
      </c>
      <c r="O112" s="20">
        <f t="shared" si="67"/>
        <v>0</v>
      </c>
      <c r="P112" s="20">
        <f t="shared" si="67"/>
        <v>0</v>
      </c>
      <c r="Q112" s="59">
        <f t="shared" si="67"/>
        <v>0</v>
      </c>
      <c r="R112" s="20">
        <f t="shared" si="67"/>
        <v>0</v>
      </c>
      <c r="S112" s="20">
        <f t="shared" si="67"/>
        <v>0</v>
      </c>
      <c r="T112" s="22"/>
    </row>
    <row r="113" spans="1:20" s="37" customFormat="1" ht="24">
      <c r="A113" s="44"/>
      <c r="B113" s="44"/>
      <c r="C113" s="46"/>
      <c r="D113" s="41" t="s">
        <v>85</v>
      </c>
      <c r="E113" s="42">
        <f>SUM(E100+E104+E108+E112)</f>
        <v>660.72</v>
      </c>
      <c r="F113" s="42">
        <v>0.87</v>
      </c>
      <c r="G113" s="42">
        <v>28</v>
      </c>
      <c r="H113" s="42">
        <f>SUM(H100+H104+H108+H112)</f>
        <v>574.8264</v>
      </c>
      <c r="I113" s="42">
        <f>SUM(I100+I104+I108+I112)</f>
        <v>18500.160000000003</v>
      </c>
      <c r="J113" s="42">
        <f aca="true" t="shared" si="68" ref="J113:S113">SUM(J100+J104+J108+J112)</f>
        <v>574.8264</v>
      </c>
      <c r="K113" s="42">
        <f t="shared" si="68"/>
        <v>18500.160000000003</v>
      </c>
      <c r="L113" s="42">
        <f t="shared" si="68"/>
        <v>19074.9864</v>
      </c>
      <c r="M113" s="42">
        <f t="shared" si="68"/>
        <v>0</v>
      </c>
      <c r="N113" s="42">
        <f t="shared" si="68"/>
        <v>0</v>
      </c>
      <c r="O113" s="42">
        <f t="shared" si="68"/>
        <v>0</v>
      </c>
      <c r="P113" s="42">
        <f t="shared" si="68"/>
        <v>0</v>
      </c>
      <c r="Q113" s="62">
        <f t="shared" si="68"/>
        <v>0</v>
      </c>
      <c r="R113" s="42">
        <f t="shared" si="68"/>
        <v>0</v>
      </c>
      <c r="S113" s="42">
        <f t="shared" si="68"/>
        <v>0</v>
      </c>
      <c r="T113" s="45"/>
    </row>
    <row r="114" spans="1:20" s="37" customFormat="1" ht="36">
      <c r="A114" s="29"/>
      <c r="B114" s="29"/>
      <c r="C114" s="35"/>
      <c r="D114" s="26" t="s">
        <v>90</v>
      </c>
      <c r="E114" s="27">
        <f>E113+'2014'!E114</f>
        <v>1457.96</v>
      </c>
      <c r="F114" s="27"/>
      <c r="G114" s="27"/>
      <c r="H114" s="27">
        <f>H113+'2014'!H114</f>
        <v>1154.0724</v>
      </c>
      <c r="I114" s="27">
        <f>I113+'2014'!I114</f>
        <v>33147.76</v>
      </c>
      <c r="J114" s="27">
        <f>J113+'2014'!J114</f>
        <v>1154.0724</v>
      </c>
      <c r="K114" s="27">
        <f>K113+'2014'!K114</f>
        <v>33147.76</v>
      </c>
      <c r="L114" s="27">
        <f>L113+'2014'!L114</f>
        <v>34301.8324</v>
      </c>
      <c r="M114" s="27">
        <f>M113+'2014'!M114</f>
        <v>0</v>
      </c>
      <c r="N114" s="27">
        <f>N113+'2014'!N114</f>
        <v>0</v>
      </c>
      <c r="O114" s="27">
        <f>O113+'2014'!O114</f>
        <v>0</v>
      </c>
      <c r="P114" s="27">
        <f>P113+'2014'!P114</f>
        <v>0</v>
      </c>
      <c r="Q114" s="61">
        <f>Q113+'2014'!Q114</f>
        <v>0</v>
      </c>
      <c r="R114" s="27">
        <f>R113+'2014'!R114</f>
        <v>0</v>
      </c>
      <c r="S114" s="27">
        <f>S113+'2014'!S114</f>
        <v>0</v>
      </c>
      <c r="T114" s="30"/>
    </row>
    <row r="115" spans="1:20" ht="38.25">
      <c r="A115" s="52"/>
      <c r="B115" s="52"/>
      <c r="C115" s="52"/>
      <c r="D115" s="53" t="s">
        <v>91</v>
      </c>
      <c r="E115" s="54">
        <f>E39+E40+E59+E77+E95+E113</f>
        <v>35368.979999999996</v>
      </c>
      <c r="F115" s="54"/>
      <c r="G115" s="54"/>
      <c r="H115" s="54">
        <f aca="true" t="shared" si="69" ref="H115:S115">H39+H40+H59+H77+H95+H113</f>
        <v>31643.829999999998</v>
      </c>
      <c r="I115" s="54">
        <f t="shared" si="69"/>
        <v>990331.44</v>
      </c>
      <c r="J115" s="54">
        <f t="shared" si="69"/>
        <v>84331.68160000003</v>
      </c>
      <c r="K115" s="54">
        <f t="shared" si="69"/>
        <v>2610457.9200000004</v>
      </c>
      <c r="L115" s="54">
        <f t="shared" si="69"/>
        <v>2694789.6015999997</v>
      </c>
      <c r="M115" s="54">
        <f t="shared" si="69"/>
        <v>0</v>
      </c>
      <c r="N115" s="54">
        <f t="shared" si="69"/>
        <v>0</v>
      </c>
      <c r="O115" s="54">
        <f t="shared" si="69"/>
        <v>0</v>
      </c>
      <c r="P115" s="54">
        <f t="shared" si="69"/>
        <v>0</v>
      </c>
      <c r="Q115" s="63">
        <f t="shared" si="69"/>
        <v>45858</v>
      </c>
      <c r="R115" s="54">
        <f t="shared" si="69"/>
        <v>0</v>
      </c>
      <c r="S115" s="54">
        <f t="shared" si="69"/>
        <v>0</v>
      </c>
      <c r="T115" s="54"/>
    </row>
  </sheetData>
  <sheetProtection sheet="1" objects="1" scenarios="1"/>
  <mergeCells count="34">
    <mergeCell ref="A97:A111"/>
    <mergeCell ref="B97:B111"/>
    <mergeCell ref="C97:C111"/>
    <mergeCell ref="A61:A75"/>
    <mergeCell ref="B61:B75"/>
    <mergeCell ref="C61:C75"/>
    <mergeCell ref="A79:A93"/>
    <mergeCell ref="B79:B93"/>
    <mergeCell ref="C79:C93"/>
    <mergeCell ref="T2:T5"/>
    <mergeCell ref="A7:A35"/>
    <mergeCell ref="B7:B38"/>
    <mergeCell ref="C7:C38"/>
    <mergeCell ref="A43:A57"/>
    <mergeCell ref="B43:B57"/>
    <mergeCell ref="C43:C57"/>
    <mergeCell ref="N2:N5"/>
    <mergeCell ref="O2:O5"/>
    <mergeCell ref="P2:P5"/>
    <mergeCell ref="Q2:Q5"/>
    <mergeCell ref="R2:R5"/>
    <mergeCell ref="S2:S5"/>
    <mergeCell ref="G2:G5"/>
    <mergeCell ref="H2:I4"/>
    <mergeCell ref="J2:J5"/>
    <mergeCell ref="K2:K5"/>
    <mergeCell ref="L2:L5"/>
    <mergeCell ref="M2:M5"/>
    <mergeCell ref="C1:D1"/>
    <mergeCell ref="A2:A5"/>
    <mergeCell ref="B2:B5"/>
    <mergeCell ref="C2:C5"/>
    <mergeCell ref="D2:E4"/>
    <mergeCell ref="F2:F5"/>
  </mergeCells>
  <printOptions/>
  <pageMargins left="0.7" right="0.5902777777777778" top="0.75" bottom="0.75" header="0.5118055555555555" footer="0.5118055555555555"/>
  <pageSetup horizontalDpi="300" verticalDpi="300" orientation="landscape" paperSize="9" scale="40" r:id="rId1"/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15"/>
  <sheetViews>
    <sheetView view="pageBreakPreview" zoomScale="89" zoomScaleNormal="75" zoomScaleSheetLayoutView="89" zoomScalePageLayoutView="0" workbookViewId="0" topLeftCell="A61">
      <selection activeCell="Q96" sqref="Q96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8" width="12.7109375" style="0" customWidth="1"/>
    <col min="9" max="9" width="13.140625" style="0" customWidth="1"/>
    <col min="10" max="14" width="12.8515625" style="0" customWidth="1"/>
    <col min="15" max="15" width="14.421875" style="1" customWidth="1"/>
    <col min="16" max="16" width="12.8515625" style="0" customWidth="1"/>
    <col min="17" max="17" width="12.8515625" style="55" customWidth="1"/>
    <col min="18" max="18" width="12.8515625" style="0" customWidth="1"/>
    <col min="19" max="19" width="15.28125" style="0" customWidth="1"/>
    <col min="20" max="20" width="13.00390625" style="0" customWidth="1"/>
  </cols>
  <sheetData>
    <row r="1" spans="1:20" s="6" customFormat="1" ht="15.75" customHeight="1">
      <c r="A1" s="2"/>
      <c r="B1" s="3" t="s">
        <v>0</v>
      </c>
      <c r="C1" s="71">
        <v>2016</v>
      </c>
      <c r="D1" s="71"/>
      <c r="E1" s="4"/>
      <c r="F1" s="5"/>
      <c r="G1" s="5"/>
      <c r="H1" s="4"/>
      <c r="I1" s="4"/>
      <c r="J1" s="5"/>
      <c r="K1" s="5"/>
      <c r="L1" s="5"/>
      <c r="M1" s="4"/>
      <c r="N1" s="4"/>
      <c r="O1" s="5"/>
      <c r="P1" s="4"/>
      <c r="Q1" s="56"/>
      <c r="R1" s="4"/>
      <c r="S1" s="4"/>
      <c r="T1" s="4"/>
    </row>
    <row r="2" spans="1:20" s="6" customFormat="1" ht="13.5" customHeight="1">
      <c r="A2" s="72" t="s">
        <v>1</v>
      </c>
      <c r="B2" s="72" t="s">
        <v>2</v>
      </c>
      <c r="C2" s="73" t="s">
        <v>3</v>
      </c>
      <c r="D2" s="73" t="s">
        <v>4</v>
      </c>
      <c r="E2" s="73"/>
      <c r="F2" s="72" t="s">
        <v>5</v>
      </c>
      <c r="G2" s="72" t="s">
        <v>6</v>
      </c>
      <c r="H2" s="72" t="s">
        <v>7</v>
      </c>
      <c r="I2" s="72"/>
      <c r="J2" s="72" t="s">
        <v>8</v>
      </c>
      <c r="K2" s="72" t="s">
        <v>9</v>
      </c>
      <c r="L2" s="72" t="s">
        <v>10</v>
      </c>
      <c r="M2" s="72" t="s">
        <v>11</v>
      </c>
      <c r="N2" s="72" t="s">
        <v>12</v>
      </c>
      <c r="O2" s="72" t="s">
        <v>13</v>
      </c>
      <c r="P2" s="72" t="s">
        <v>14</v>
      </c>
      <c r="Q2" s="79" t="s">
        <v>15</v>
      </c>
      <c r="R2" s="72" t="s">
        <v>16</v>
      </c>
      <c r="S2" s="72" t="s">
        <v>17</v>
      </c>
      <c r="T2" s="72" t="s">
        <v>18</v>
      </c>
    </row>
    <row r="3" spans="1:20" s="6" customFormat="1" ht="12.75" customHeight="1">
      <c r="A3" s="72"/>
      <c r="B3" s="72"/>
      <c r="C3" s="73"/>
      <c r="D3" s="73"/>
      <c r="E3" s="73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9"/>
      <c r="R3" s="72"/>
      <c r="S3" s="72"/>
      <c r="T3" s="72"/>
    </row>
    <row r="4" spans="1:20" s="6" customFormat="1" ht="12.75">
      <c r="A4" s="72"/>
      <c r="B4" s="72"/>
      <c r="C4" s="73"/>
      <c r="D4" s="73"/>
      <c r="E4" s="73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9"/>
      <c r="R4" s="72"/>
      <c r="S4" s="72"/>
      <c r="T4" s="72"/>
    </row>
    <row r="5" spans="1:20" s="6" customFormat="1" ht="57.75" customHeight="1">
      <c r="A5" s="72"/>
      <c r="B5" s="72"/>
      <c r="C5" s="73"/>
      <c r="D5" s="7" t="s">
        <v>19</v>
      </c>
      <c r="E5" s="7" t="s">
        <v>20</v>
      </c>
      <c r="F5" s="72"/>
      <c r="G5" s="72"/>
      <c r="H5" s="8" t="s">
        <v>21</v>
      </c>
      <c r="I5" s="8" t="s">
        <v>22</v>
      </c>
      <c r="J5" s="72"/>
      <c r="K5" s="72"/>
      <c r="L5" s="72"/>
      <c r="M5" s="72"/>
      <c r="N5" s="72"/>
      <c r="O5" s="72"/>
      <c r="P5" s="72"/>
      <c r="Q5" s="79"/>
      <c r="R5" s="72"/>
      <c r="S5" s="72"/>
      <c r="T5" s="72"/>
    </row>
    <row r="6" spans="1:20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11</v>
      </c>
      <c r="G6" s="9">
        <v>11</v>
      </c>
      <c r="H6" s="9"/>
      <c r="I6" s="9"/>
      <c r="J6" s="9">
        <v>8</v>
      </c>
      <c r="K6" s="9">
        <v>9</v>
      </c>
      <c r="L6" s="9">
        <v>10</v>
      </c>
      <c r="M6" s="9">
        <v>17</v>
      </c>
      <c r="N6" s="9">
        <v>18</v>
      </c>
      <c r="O6" s="9">
        <v>14</v>
      </c>
      <c r="P6" s="9">
        <v>15</v>
      </c>
      <c r="Q6" s="57">
        <v>20</v>
      </c>
      <c r="R6" s="9">
        <v>21</v>
      </c>
      <c r="S6" s="9">
        <v>22</v>
      </c>
      <c r="T6" s="10">
        <v>23</v>
      </c>
    </row>
    <row r="7" spans="1:20" ht="24" customHeight="1">
      <c r="A7" s="74">
        <v>1</v>
      </c>
      <c r="B7" s="75" t="s">
        <v>23</v>
      </c>
      <c r="C7" s="76" t="s">
        <v>24</v>
      </c>
      <c r="D7" s="12" t="s">
        <v>25</v>
      </c>
      <c r="E7" s="13">
        <v>1345.3</v>
      </c>
      <c r="F7" s="14">
        <v>0.87</v>
      </c>
      <c r="G7" s="14">
        <v>36</v>
      </c>
      <c r="H7" s="15">
        <f aca="true" t="shared" si="0" ref="H7:H12">E7*F7</f>
        <v>1170.411</v>
      </c>
      <c r="I7" s="15">
        <f aca="true" t="shared" si="1" ref="I7:I12">E7*G7</f>
        <v>48430.799999999996</v>
      </c>
      <c r="J7" s="16">
        <f aca="true" t="shared" si="2" ref="J7:J12">(E7*F7)</f>
        <v>1170.411</v>
      </c>
      <c r="K7" s="16">
        <f aca="true" t="shared" si="3" ref="K7:K12">E7*G7</f>
        <v>48430.799999999996</v>
      </c>
      <c r="L7" s="17">
        <f aca="true" t="shared" si="4" ref="L7:L12">SUM(J7,K7)</f>
        <v>49601.210999999996</v>
      </c>
      <c r="M7" s="15">
        <f aca="true" t="shared" si="5" ref="M7:N12">J7-H7</f>
        <v>0</v>
      </c>
      <c r="N7" s="15">
        <f t="shared" si="5"/>
        <v>0</v>
      </c>
      <c r="O7" s="16"/>
      <c r="P7" s="16"/>
      <c r="Q7" s="58"/>
      <c r="R7" s="15"/>
      <c r="S7" s="15"/>
      <c r="T7" s="18"/>
    </row>
    <row r="8" spans="1:20" ht="24">
      <c r="A8" s="74"/>
      <c r="B8" s="75"/>
      <c r="C8" s="76"/>
      <c r="D8" s="12" t="s">
        <v>26</v>
      </c>
      <c r="E8" s="13">
        <v>43.08</v>
      </c>
      <c r="F8" s="14">
        <v>1.36</v>
      </c>
      <c r="G8" s="14">
        <v>36</v>
      </c>
      <c r="H8" s="15">
        <f t="shared" si="0"/>
        <v>58.5888</v>
      </c>
      <c r="I8" s="15">
        <f t="shared" si="1"/>
        <v>1550.8799999999999</v>
      </c>
      <c r="J8" s="16">
        <f t="shared" si="2"/>
        <v>58.5888</v>
      </c>
      <c r="K8" s="16">
        <f t="shared" si="3"/>
        <v>1550.8799999999999</v>
      </c>
      <c r="L8" s="17">
        <f t="shared" si="4"/>
        <v>1609.4687999999999</v>
      </c>
      <c r="M8" s="15">
        <f t="shared" si="5"/>
        <v>0</v>
      </c>
      <c r="N8" s="15">
        <f t="shared" si="5"/>
        <v>0</v>
      </c>
      <c r="O8" s="16"/>
      <c r="P8" s="16"/>
      <c r="Q8" s="58"/>
      <c r="R8" s="15"/>
      <c r="S8" s="15"/>
      <c r="T8" s="18"/>
    </row>
    <row r="9" spans="1:20" ht="24">
      <c r="A9" s="74"/>
      <c r="B9" s="75"/>
      <c r="C9" s="76"/>
      <c r="D9" s="12" t="s">
        <v>27</v>
      </c>
      <c r="E9" s="13">
        <v>1519.24</v>
      </c>
      <c r="F9" s="14">
        <v>0.87</v>
      </c>
      <c r="G9" s="14">
        <v>36</v>
      </c>
      <c r="H9" s="15">
        <f t="shared" si="0"/>
        <v>1321.7388</v>
      </c>
      <c r="I9" s="15">
        <f t="shared" si="1"/>
        <v>54692.64</v>
      </c>
      <c r="J9" s="16">
        <f t="shared" si="2"/>
        <v>1321.7388</v>
      </c>
      <c r="K9" s="16">
        <f t="shared" si="3"/>
        <v>54692.64</v>
      </c>
      <c r="L9" s="17">
        <f t="shared" si="4"/>
        <v>56014.3788</v>
      </c>
      <c r="M9" s="15">
        <f t="shared" si="5"/>
        <v>0</v>
      </c>
      <c r="N9" s="15">
        <f t="shared" si="5"/>
        <v>0</v>
      </c>
      <c r="O9" s="16"/>
      <c r="P9" s="16"/>
      <c r="Q9" s="58"/>
      <c r="R9" s="15"/>
      <c r="S9" s="15"/>
      <c r="T9" s="18"/>
    </row>
    <row r="10" spans="1:20" ht="24">
      <c r="A10" s="74"/>
      <c r="B10" s="75"/>
      <c r="C10" s="76"/>
      <c r="D10" s="12" t="s">
        <v>28</v>
      </c>
      <c r="E10" s="13">
        <v>161.58</v>
      </c>
      <c r="F10" s="14">
        <v>1.36</v>
      </c>
      <c r="G10" s="14">
        <v>36</v>
      </c>
      <c r="H10" s="15">
        <f t="shared" si="0"/>
        <v>219.74880000000005</v>
      </c>
      <c r="I10" s="15">
        <f t="shared" si="1"/>
        <v>5816.88</v>
      </c>
      <c r="J10" s="16">
        <f t="shared" si="2"/>
        <v>219.74880000000005</v>
      </c>
      <c r="K10" s="16">
        <f t="shared" si="3"/>
        <v>5816.88</v>
      </c>
      <c r="L10" s="17">
        <f t="shared" si="4"/>
        <v>6036.6288</v>
      </c>
      <c r="M10" s="15">
        <f t="shared" si="5"/>
        <v>0</v>
      </c>
      <c r="N10" s="15">
        <f t="shared" si="5"/>
        <v>0</v>
      </c>
      <c r="O10" s="16"/>
      <c r="P10" s="16"/>
      <c r="Q10" s="58"/>
      <c r="R10" s="15"/>
      <c r="S10" s="15"/>
      <c r="T10" s="18"/>
    </row>
    <row r="11" spans="1:20" ht="24">
      <c r="A11" s="74"/>
      <c r="B11" s="75"/>
      <c r="C11" s="76"/>
      <c r="D11" s="12" t="s">
        <v>29</v>
      </c>
      <c r="E11" s="13">
        <v>1721.26</v>
      </c>
      <c r="F11" s="14">
        <v>0.87</v>
      </c>
      <c r="G11" s="14">
        <v>36</v>
      </c>
      <c r="H11" s="15">
        <f t="shared" si="0"/>
        <v>1497.4962</v>
      </c>
      <c r="I11" s="15">
        <f t="shared" si="1"/>
        <v>61965.36</v>
      </c>
      <c r="J11" s="16">
        <f t="shared" si="2"/>
        <v>1497.4962</v>
      </c>
      <c r="K11" s="16">
        <f t="shared" si="3"/>
        <v>61965.36</v>
      </c>
      <c r="L11" s="17">
        <f t="shared" si="4"/>
        <v>63462.8562</v>
      </c>
      <c r="M11" s="15">
        <f t="shared" si="5"/>
        <v>0</v>
      </c>
      <c r="N11" s="15">
        <f t="shared" si="5"/>
        <v>0</v>
      </c>
      <c r="O11" s="16"/>
      <c r="P11" s="16"/>
      <c r="Q11" s="58">
        <v>119173.2</v>
      </c>
      <c r="R11" s="15"/>
      <c r="S11" s="15"/>
      <c r="T11" s="18"/>
    </row>
    <row r="12" spans="1:20" ht="24">
      <c r="A12" s="74"/>
      <c r="B12" s="75"/>
      <c r="C12" s="76"/>
      <c r="D12" s="12" t="s">
        <v>30</v>
      </c>
      <c r="E12" s="13">
        <v>75.04</v>
      </c>
      <c r="F12" s="14">
        <v>1.36</v>
      </c>
      <c r="G12" s="14">
        <v>36</v>
      </c>
      <c r="H12" s="15">
        <f t="shared" si="0"/>
        <v>102.05440000000002</v>
      </c>
      <c r="I12" s="15">
        <f t="shared" si="1"/>
        <v>2701.44</v>
      </c>
      <c r="J12" s="16">
        <f t="shared" si="2"/>
        <v>102.05440000000002</v>
      </c>
      <c r="K12" s="16">
        <f t="shared" si="3"/>
        <v>2701.44</v>
      </c>
      <c r="L12" s="17">
        <f t="shared" si="4"/>
        <v>2803.4944</v>
      </c>
      <c r="M12" s="15">
        <f t="shared" si="5"/>
        <v>0</v>
      </c>
      <c r="N12" s="15">
        <f t="shared" si="5"/>
        <v>0</v>
      </c>
      <c r="O12" s="16"/>
      <c r="P12" s="16"/>
      <c r="Q12" s="58"/>
      <c r="R12" s="15"/>
      <c r="S12" s="15"/>
      <c r="T12" s="18"/>
    </row>
    <row r="13" spans="1:20" ht="36">
      <c r="A13" s="74"/>
      <c r="B13" s="75"/>
      <c r="C13" s="76"/>
      <c r="D13" s="19" t="s">
        <v>31</v>
      </c>
      <c r="E13" s="20">
        <f>SUM(E7,E9,E11)</f>
        <v>4585.8</v>
      </c>
      <c r="F13" s="20">
        <v>0.87</v>
      </c>
      <c r="G13" s="20">
        <v>36</v>
      </c>
      <c r="H13" s="20">
        <f aca="true" t="shared" si="6" ref="H13:N13">SUM(H7,H9,H11)</f>
        <v>3989.646</v>
      </c>
      <c r="I13" s="20">
        <f t="shared" si="6"/>
        <v>165088.8</v>
      </c>
      <c r="J13" s="20">
        <f t="shared" si="6"/>
        <v>3989.646</v>
      </c>
      <c r="K13" s="20">
        <f t="shared" si="6"/>
        <v>165088.8</v>
      </c>
      <c r="L13" s="20">
        <f t="shared" si="6"/>
        <v>169078.446</v>
      </c>
      <c r="M13" s="20">
        <f t="shared" si="6"/>
        <v>0</v>
      </c>
      <c r="N13" s="20">
        <f t="shared" si="6"/>
        <v>0</v>
      </c>
      <c r="O13" s="20">
        <f aca="true" t="shared" si="7" ref="O13:S14">SUM(O7,O9,O11)</f>
        <v>0</v>
      </c>
      <c r="P13" s="20">
        <f t="shared" si="7"/>
        <v>0</v>
      </c>
      <c r="Q13" s="59">
        <f t="shared" si="7"/>
        <v>119173.2</v>
      </c>
      <c r="R13" s="20">
        <f t="shared" si="7"/>
        <v>0</v>
      </c>
      <c r="S13" s="20">
        <f t="shared" si="7"/>
        <v>0</v>
      </c>
      <c r="T13" s="22"/>
    </row>
    <row r="14" spans="1:20" ht="36">
      <c r="A14" s="74"/>
      <c r="B14" s="75"/>
      <c r="C14" s="76"/>
      <c r="D14" s="19" t="s">
        <v>32</v>
      </c>
      <c r="E14" s="20">
        <f aca="true" t="shared" si="8" ref="E14:N14">SUM(E8,E10,E12)</f>
        <v>279.70000000000005</v>
      </c>
      <c r="F14" s="20">
        <v>1.36</v>
      </c>
      <c r="G14" s="20">
        <v>36</v>
      </c>
      <c r="H14" s="20">
        <f t="shared" si="8"/>
        <v>380.39200000000005</v>
      </c>
      <c r="I14" s="20">
        <f t="shared" si="8"/>
        <v>10069.2</v>
      </c>
      <c r="J14" s="20">
        <f t="shared" si="8"/>
        <v>380.39200000000005</v>
      </c>
      <c r="K14" s="20">
        <f t="shared" si="8"/>
        <v>10069.2</v>
      </c>
      <c r="L14" s="20">
        <f t="shared" si="8"/>
        <v>10449.592</v>
      </c>
      <c r="M14" s="20">
        <f t="shared" si="8"/>
        <v>0</v>
      </c>
      <c r="N14" s="20">
        <f t="shared" si="8"/>
        <v>0</v>
      </c>
      <c r="O14" s="20">
        <f t="shared" si="7"/>
        <v>0</v>
      </c>
      <c r="P14" s="20">
        <f t="shared" si="7"/>
        <v>0</v>
      </c>
      <c r="Q14" s="59">
        <f t="shared" si="7"/>
        <v>0</v>
      </c>
      <c r="R14" s="20">
        <f t="shared" si="7"/>
        <v>0</v>
      </c>
      <c r="S14" s="20">
        <f t="shared" si="7"/>
        <v>0</v>
      </c>
      <c r="T14" s="22"/>
    </row>
    <row r="15" spans="1:20" ht="24">
      <c r="A15" s="74"/>
      <c r="B15" s="75"/>
      <c r="C15" s="76"/>
      <c r="D15" s="12" t="s">
        <v>33</v>
      </c>
      <c r="E15" s="13">
        <v>1639.38</v>
      </c>
      <c r="F15" s="14">
        <v>0.87</v>
      </c>
      <c r="G15" s="14">
        <v>36</v>
      </c>
      <c r="H15" s="15">
        <f aca="true" t="shared" si="9" ref="H15:H20">E15*F15</f>
        <v>1426.2606</v>
      </c>
      <c r="I15" s="15">
        <f aca="true" t="shared" si="10" ref="I15:I20">E15*G15</f>
        <v>59017.68000000001</v>
      </c>
      <c r="J15" s="16">
        <f aca="true" t="shared" si="11" ref="J15:J20">(E15*F15)</f>
        <v>1426.2606</v>
      </c>
      <c r="K15" s="16">
        <f aca="true" t="shared" si="12" ref="K15:K20">E15*G15</f>
        <v>59017.68000000001</v>
      </c>
      <c r="L15" s="17">
        <f aca="true" t="shared" si="13" ref="L15:L20">SUM(J15,K15)</f>
        <v>60443.94060000001</v>
      </c>
      <c r="M15" s="15">
        <f aca="true" t="shared" si="14" ref="M15:N20">J15-H15</f>
        <v>0</v>
      </c>
      <c r="N15" s="15">
        <f t="shared" si="14"/>
        <v>0</v>
      </c>
      <c r="O15" s="16"/>
      <c r="P15" s="16"/>
      <c r="Q15" s="58"/>
      <c r="R15" s="15"/>
      <c r="S15" s="15"/>
      <c r="T15" s="18"/>
    </row>
    <row r="16" spans="1:20" ht="24">
      <c r="A16" s="74"/>
      <c r="B16" s="75"/>
      <c r="C16" s="76"/>
      <c r="D16" s="12" t="s">
        <v>34</v>
      </c>
      <c r="E16" s="13">
        <v>144.54</v>
      </c>
      <c r="F16" s="14">
        <v>1.36</v>
      </c>
      <c r="G16" s="14">
        <v>36</v>
      </c>
      <c r="H16" s="15">
        <f t="shared" si="9"/>
        <v>196.5744</v>
      </c>
      <c r="I16" s="15">
        <f t="shared" si="10"/>
        <v>5203.44</v>
      </c>
      <c r="J16" s="16">
        <f t="shared" si="11"/>
        <v>196.5744</v>
      </c>
      <c r="K16" s="16">
        <f t="shared" si="12"/>
        <v>5203.44</v>
      </c>
      <c r="L16" s="17">
        <f t="shared" si="13"/>
        <v>5400.0144</v>
      </c>
      <c r="M16" s="15">
        <f t="shared" si="14"/>
        <v>0</v>
      </c>
      <c r="N16" s="15">
        <f t="shared" si="14"/>
        <v>0</v>
      </c>
      <c r="O16" s="16"/>
      <c r="P16" s="16"/>
      <c r="Q16" s="58"/>
      <c r="R16" s="15"/>
      <c r="S16" s="15"/>
      <c r="T16" s="18"/>
    </row>
    <row r="17" spans="1:20" ht="12.75">
      <c r="A17" s="74"/>
      <c r="B17" s="75"/>
      <c r="C17" s="76"/>
      <c r="D17" s="12" t="s">
        <v>35</v>
      </c>
      <c r="E17" s="13">
        <v>1685.46</v>
      </c>
      <c r="F17" s="14">
        <v>0.87</v>
      </c>
      <c r="G17" s="14">
        <v>36</v>
      </c>
      <c r="H17" s="15">
        <f t="shared" si="9"/>
        <v>1466.3502</v>
      </c>
      <c r="I17" s="15">
        <f t="shared" si="10"/>
        <v>60676.56</v>
      </c>
      <c r="J17" s="16">
        <f t="shared" si="11"/>
        <v>1466.3502</v>
      </c>
      <c r="K17" s="16">
        <f t="shared" si="12"/>
        <v>60676.56</v>
      </c>
      <c r="L17" s="17">
        <f t="shared" si="13"/>
        <v>62142.9102</v>
      </c>
      <c r="M17" s="15">
        <f t="shared" si="14"/>
        <v>0</v>
      </c>
      <c r="N17" s="15">
        <f t="shared" si="14"/>
        <v>0</v>
      </c>
      <c r="O17" s="16"/>
      <c r="P17" s="16"/>
      <c r="Q17" s="58"/>
      <c r="R17" s="15"/>
      <c r="S17" s="15"/>
      <c r="T17" s="18"/>
    </row>
    <row r="18" spans="1:20" ht="24">
      <c r="A18" s="74"/>
      <c r="B18" s="75"/>
      <c r="C18" s="76"/>
      <c r="D18" s="12" t="s">
        <v>36</v>
      </c>
      <c r="E18" s="13">
        <v>85.66</v>
      </c>
      <c r="F18" s="14">
        <v>1.36</v>
      </c>
      <c r="G18" s="14">
        <v>36</v>
      </c>
      <c r="H18" s="15">
        <f t="shared" si="9"/>
        <v>116.4976</v>
      </c>
      <c r="I18" s="15">
        <f t="shared" si="10"/>
        <v>3083.7599999999998</v>
      </c>
      <c r="J18" s="16">
        <f t="shared" si="11"/>
        <v>116.4976</v>
      </c>
      <c r="K18" s="16">
        <f t="shared" si="12"/>
        <v>3083.7599999999998</v>
      </c>
      <c r="L18" s="17">
        <f t="shared" si="13"/>
        <v>3200.2576</v>
      </c>
      <c r="M18" s="15">
        <f t="shared" si="14"/>
        <v>0</v>
      </c>
      <c r="N18" s="15">
        <f t="shared" si="14"/>
        <v>0</v>
      </c>
      <c r="O18" s="16"/>
      <c r="P18" s="16"/>
      <c r="Q18" s="58"/>
      <c r="R18" s="15"/>
      <c r="S18" s="15"/>
      <c r="T18" s="18"/>
    </row>
    <row r="19" spans="1:20" ht="24.75" customHeight="1">
      <c r="A19" s="74"/>
      <c r="B19" s="75"/>
      <c r="C19" s="76"/>
      <c r="D19" s="12" t="s">
        <v>37</v>
      </c>
      <c r="E19" s="13">
        <v>109.44</v>
      </c>
      <c r="F19" s="14">
        <v>0.87</v>
      </c>
      <c r="G19" s="14">
        <v>36</v>
      </c>
      <c r="H19" s="15">
        <f t="shared" si="9"/>
        <v>95.2128</v>
      </c>
      <c r="I19" s="15">
        <f t="shared" si="10"/>
        <v>3939.84</v>
      </c>
      <c r="J19" s="16">
        <f t="shared" si="11"/>
        <v>95.2128</v>
      </c>
      <c r="K19" s="16">
        <f t="shared" si="12"/>
        <v>3939.84</v>
      </c>
      <c r="L19" s="17">
        <f t="shared" si="13"/>
        <v>4035.0528</v>
      </c>
      <c r="M19" s="15">
        <f t="shared" si="14"/>
        <v>0</v>
      </c>
      <c r="N19" s="15">
        <f t="shared" si="14"/>
        <v>0</v>
      </c>
      <c r="O19" s="16"/>
      <c r="P19" s="16"/>
      <c r="Q19" s="58"/>
      <c r="R19" s="15"/>
      <c r="S19" s="15"/>
      <c r="T19" s="18"/>
    </row>
    <row r="20" spans="1:20" ht="24">
      <c r="A20" s="74"/>
      <c r="B20" s="75"/>
      <c r="C20" s="76"/>
      <c r="D20" s="12" t="s">
        <v>38</v>
      </c>
      <c r="E20" s="13">
        <v>1625.12</v>
      </c>
      <c r="F20" s="14">
        <v>1.36</v>
      </c>
      <c r="G20" s="14">
        <v>36</v>
      </c>
      <c r="H20" s="15">
        <f t="shared" si="9"/>
        <v>2210.1632</v>
      </c>
      <c r="I20" s="15">
        <f t="shared" si="10"/>
        <v>58504.31999999999</v>
      </c>
      <c r="J20" s="16">
        <f t="shared" si="11"/>
        <v>2210.1632</v>
      </c>
      <c r="K20" s="16">
        <f t="shared" si="12"/>
        <v>58504.31999999999</v>
      </c>
      <c r="L20" s="17">
        <f t="shared" si="13"/>
        <v>60714.483199999995</v>
      </c>
      <c r="M20" s="15">
        <f t="shared" si="14"/>
        <v>0</v>
      </c>
      <c r="N20" s="15">
        <f t="shared" si="14"/>
        <v>0</v>
      </c>
      <c r="O20" s="16"/>
      <c r="P20" s="16"/>
      <c r="Q20" s="58"/>
      <c r="R20" s="15"/>
      <c r="S20" s="15"/>
      <c r="T20" s="18"/>
    </row>
    <row r="21" spans="1:20" ht="36">
      <c r="A21" s="74"/>
      <c r="B21" s="75"/>
      <c r="C21" s="76"/>
      <c r="D21" s="19" t="s">
        <v>39</v>
      </c>
      <c r="E21" s="20">
        <f aca="true" t="shared" si="15" ref="E21:N22">SUM(E15,E17,E19)</f>
        <v>3434.28</v>
      </c>
      <c r="F21" s="20">
        <v>0.87</v>
      </c>
      <c r="G21" s="20">
        <v>36</v>
      </c>
      <c r="H21" s="20">
        <f t="shared" si="15"/>
        <v>2987.8236</v>
      </c>
      <c r="I21" s="20">
        <f t="shared" si="15"/>
        <v>123634.08</v>
      </c>
      <c r="J21" s="20">
        <f t="shared" si="15"/>
        <v>2987.8236</v>
      </c>
      <c r="K21" s="20">
        <f t="shared" si="15"/>
        <v>123634.08</v>
      </c>
      <c r="L21" s="20">
        <f t="shared" si="15"/>
        <v>126621.90360000002</v>
      </c>
      <c r="M21" s="20">
        <f t="shared" si="15"/>
        <v>0</v>
      </c>
      <c r="N21" s="20">
        <f t="shared" si="15"/>
        <v>0</v>
      </c>
      <c r="O21" s="20">
        <f aca="true" t="shared" si="16" ref="O21:S22">SUM(O15,O17,O19)</f>
        <v>0</v>
      </c>
      <c r="P21" s="20">
        <f t="shared" si="16"/>
        <v>0</v>
      </c>
      <c r="Q21" s="59">
        <f t="shared" si="16"/>
        <v>0</v>
      </c>
      <c r="R21" s="20">
        <f t="shared" si="16"/>
        <v>0</v>
      </c>
      <c r="S21" s="20">
        <f t="shared" si="16"/>
        <v>0</v>
      </c>
      <c r="T21" s="22"/>
    </row>
    <row r="22" spans="1:20" ht="36">
      <c r="A22" s="74"/>
      <c r="B22" s="75"/>
      <c r="C22" s="76"/>
      <c r="D22" s="19" t="s">
        <v>40</v>
      </c>
      <c r="E22" s="20">
        <f t="shared" si="15"/>
        <v>1855.32</v>
      </c>
      <c r="F22" s="20">
        <v>1.36</v>
      </c>
      <c r="G22" s="20">
        <v>36</v>
      </c>
      <c r="H22" s="20">
        <f t="shared" si="15"/>
        <v>2523.2352</v>
      </c>
      <c r="I22" s="20">
        <f t="shared" si="15"/>
        <v>66791.51999999999</v>
      </c>
      <c r="J22" s="20">
        <f t="shared" si="15"/>
        <v>2523.2352</v>
      </c>
      <c r="K22" s="20">
        <f t="shared" si="15"/>
        <v>66791.51999999999</v>
      </c>
      <c r="L22" s="20">
        <f t="shared" si="15"/>
        <v>69314.7552</v>
      </c>
      <c r="M22" s="20">
        <f t="shared" si="15"/>
        <v>0</v>
      </c>
      <c r="N22" s="20">
        <f t="shared" si="15"/>
        <v>0</v>
      </c>
      <c r="O22" s="20">
        <f t="shared" si="16"/>
        <v>0</v>
      </c>
      <c r="P22" s="20">
        <f t="shared" si="16"/>
        <v>0</v>
      </c>
      <c r="Q22" s="59">
        <f t="shared" si="16"/>
        <v>0</v>
      </c>
      <c r="R22" s="20">
        <f t="shared" si="16"/>
        <v>0</v>
      </c>
      <c r="S22" s="20">
        <f t="shared" si="16"/>
        <v>0</v>
      </c>
      <c r="T22" s="22"/>
    </row>
    <row r="23" spans="1:20" ht="27.75" customHeight="1">
      <c r="A23" s="74"/>
      <c r="B23" s="75"/>
      <c r="C23" s="76"/>
      <c r="D23" s="12" t="s">
        <v>41</v>
      </c>
      <c r="E23" s="13">
        <v>2055.2</v>
      </c>
      <c r="F23" s="14">
        <v>0.87</v>
      </c>
      <c r="G23" s="14">
        <v>36</v>
      </c>
      <c r="H23" s="15">
        <f aca="true" t="shared" si="17" ref="H23:H28">E23*F23</f>
        <v>1788.024</v>
      </c>
      <c r="I23" s="15">
        <f aca="true" t="shared" si="18" ref="I23:I28">E23*G23</f>
        <v>73987.2</v>
      </c>
      <c r="J23" s="16">
        <f aca="true" t="shared" si="19" ref="J23:J28">(E23*F23)</f>
        <v>1788.024</v>
      </c>
      <c r="K23" s="16">
        <f aca="true" t="shared" si="20" ref="K23:K28">E23*G23</f>
        <v>73987.2</v>
      </c>
      <c r="L23" s="17">
        <f aca="true" t="shared" si="21" ref="L23:L28">SUM(J23,K23)</f>
        <v>75775.224</v>
      </c>
      <c r="M23" s="15">
        <f aca="true" t="shared" si="22" ref="M23:N28">J23-H23</f>
        <v>0</v>
      </c>
      <c r="N23" s="15">
        <f t="shared" si="22"/>
        <v>0</v>
      </c>
      <c r="O23" s="16"/>
      <c r="P23" s="16"/>
      <c r="Q23" s="58"/>
      <c r="R23" s="15"/>
      <c r="S23" s="15"/>
      <c r="T23" s="18"/>
    </row>
    <row r="24" spans="1:20" ht="24">
      <c r="A24" s="74"/>
      <c r="B24" s="75"/>
      <c r="C24" s="76"/>
      <c r="D24" s="12" t="s">
        <v>42</v>
      </c>
      <c r="E24" s="13">
        <v>163.98</v>
      </c>
      <c r="F24" s="14">
        <v>1.36</v>
      </c>
      <c r="G24" s="14">
        <v>36</v>
      </c>
      <c r="H24" s="15">
        <f t="shared" si="17"/>
        <v>223.0128</v>
      </c>
      <c r="I24" s="15">
        <f t="shared" si="18"/>
        <v>5903.28</v>
      </c>
      <c r="J24" s="16">
        <f t="shared" si="19"/>
        <v>223.0128</v>
      </c>
      <c r="K24" s="16">
        <f t="shared" si="20"/>
        <v>5903.28</v>
      </c>
      <c r="L24" s="17">
        <f t="shared" si="21"/>
        <v>6126.2928</v>
      </c>
      <c r="M24" s="15">
        <f t="shared" si="22"/>
        <v>0</v>
      </c>
      <c r="N24" s="15">
        <f t="shared" si="22"/>
        <v>0</v>
      </c>
      <c r="O24" s="16"/>
      <c r="P24" s="16"/>
      <c r="Q24" s="58"/>
      <c r="R24" s="15"/>
      <c r="S24" s="15"/>
      <c r="T24" s="18"/>
    </row>
    <row r="25" spans="1:20" ht="24">
      <c r="A25" s="74"/>
      <c r="B25" s="75"/>
      <c r="C25" s="76"/>
      <c r="D25" s="12" t="s">
        <v>43</v>
      </c>
      <c r="E25" s="13">
        <v>2283.34</v>
      </c>
      <c r="F25" s="14">
        <v>0.87</v>
      </c>
      <c r="G25" s="14">
        <v>36</v>
      </c>
      <c r="H25" s="15">
        <f t="shared" si="17"/>
        <v>1986.5058000000001</v>
      </c>
      <c r="I25" s="15">
        <f t="shared" si="18"/>
        <v>82200.24</v>
      </c>
      <c r="J25" s="16">
        <f t="shared" si="19"/>
        <v>1986.5058000000001</v>
      </c>
      <c r="K25" s="16">
        <f t="shared" si="20"/>
        <v>82200.24</v>
      </c>
      <c r="L25" s="17">
        <f t="shared" si="21"/>
        <v>84186.7458</v>
      </c>
      <c r="M25" s="15">
        <f t="shared" si="22"/>
        <v>0</v>
      </c>
      <c r="N25" s="15">
        <f t="shared" si="22"/>
        <v>0</v>
      </c>
      <c r="O25" s="16"/>
      <c r="P25" s="16"/>
      <c r="Q25" s="58">
        <v>35040</v>
      </c>
      <c r="R25" s="15"/>
      <c r="S25" s="15"/>
      <c r="T25" s="18"/>
    </row>
    <row r="26" spans="1:20" ht="24">
      <c r="A26" s="74"/>
      <c r="B26" s="75"/>
      <c r="C26" s="76"/>
      <c r="D26" s="12" t="s">
        <v>44</v>
      </c>
      <c r="E26" s="13">
        <v>140.44</v>
      </c>
      <c r="F26" s="14">
        <v>1.36</v>
      </c>
      <c r="G26" s="14">
        <v>36</v>
      </c>
      <c r="H26" s="15">
        <f t="shared" si="17"/>
        <v>190.9984</v>
      </c>
      <c r="I26" s="15">
        <f t="shared" si="18"/>
        <v>5055.84</v>
      </c>
      <c r="J26" s="16">
        <f t="shared" si="19"/>
        <v>190.9984</v>
      </c>
      <c r="K26" s="16">
        <f t="shared" si="20"/>
        <v>5055.84</v>
      </c>
      <c r="L26" s="17">
        <f t="shared" si="21"/>
        <v>5246.838400000001</v>
      </c>
      <c r="M26" s="15">
        <f t="shared" si="22"/>
        <v>0</v>
      </c>
      <c r="N26" s="15">
        <f t="shared" si="22"/>
        <v>0</v>
      </c>
      <c r="O26" s="16"/>
      <c r="P26" s="16"/>
      <c r="Q26" s="58"/>
      <c r="R26" s="15"/>
      <c r="S26" s="15"/>
      <c r="T26" s="18"/>
    </row>
    <row r="27" spans="1:20" ht="24">
      <c r="A27" s="74"/>
      <c r="B27" s="75"/>
      <c r="C27" s="76"/>
      <c r="D27" s="12" t="s">
        <v>45</v>
      </c>
      <c r="E27" s="13">
        <v>2359</v>
      </c>
      <c r="F27" s="14">
        <v>0.87</v>
      </c>
      <c r="G27" s="14">
        <v>36</v>
      </c>
      <c r="H27" s="15">
        <f t="shared" si="17"/>
        <v>2052.33</v>
      </c>
      <c r="I27" s="15">
        <f t="shared" si="18"/>
        <v>84924</v>
      </c>
      <c r="J27" s="16">
        <f t="shared" si="19"/>
        <v>2052.33</v>
      </c>
      <c r="K27" s="16">
        <f t="shared" si="20"/>
        <v>84924</v>
      </c>
      <c r="L27" s="17">
        <f t="shared" si="21"/>
        <v>86976.33</v>
      </c>
      <c r="M27" s="15">
        <f t="shared" si="22"/>
        <v>0</v>
      </c>
      <c r="N27" s="15">
        <f t="shared" si="22"/>
        <v>0</v>
      </c>
      <c r="O27" s="16"/>
      <c r="P27" s="16"/>
      <c r="Q27" s="58"/>
      <c r="R27" s="15"/>
      <c r="S27" s="15"/>
      <c r="T27" s="18"/>
    </row>
    <row r="28" spans="1:20" ht="24">
      <c r="A28" s="74"/>
      <c r="B28" s="75"/>
      <c r="C28" s="76"/>
      <c r="D28" s="12" t="s">
        <v>46</v>
      </c>
      <c r="E28" s="13">
        <v>141.44</v>
      </c>
      <c r="F28" s="14">
        <v>1.36</v>
      </c>
      <c r="G28" s="14">
        <v>36</v>
      </c>
      <c r="H28" s="15">
        <f t="shared" si="17"/>
        <v>192.35840000000002</v>
      </c>
      <c r="I28" s="15">
        <f t="shared" si="18"/>
        <v>5091.84</v>
      </c>
      <c r="J28" s="16">
        <f t="shared" si="19"/>
        <v>192.35840000000002</v>
      </c>
      <c r="K28" s="16">
        <f t="shared" si="20"/>
        <v>5091.84</v>
      </c>
      <c r="L28" s="17">
        <f t="shared" si="21"/>
        <v>5284.1984</v>
      </c>
      <c r="M28" s="15">
        <f t="shared" si="22"/>
        <v>0</v>
      </c>
      <c r="N28" s="15">
        <f t="shared" si="22"/>
        <v>0</v>
      </c>
      <c r="O28" s="16"/>
      <c r="P28" s="16"/>
      <c r="Q28" s="58"/>
      <c r="R28" s="15"/>
      <c r="S28" s="15"/>
      <c r="T28" s="18"/>
    </row>
    <row r="29" spans="1:20" ht="36">
      <c r="A29" s="74"/>
      <c r="B29" s="75"/>
      <c r="C29" s="76"/>
      <c r="D29" s="19" t="s">
        <v>47</v>
      </c>
      <c r="E29" s="20">
        <f aca="true" t="shared" si="23" ref="E29:N30">SUM(E23,E25,E27)</f>
        <v>6697.54</v>
      </c>
      <c r="F29" s="20">
        <v>0.87</v>
      </c>
      <c r="G29" s="20">
        <v>36</v>
      </c>
      <c r="H29" s="20">
        <f t="shared" si="23"/>
        <v>5826.8598</v>
      </c>
      <c r="I29" s="20">
        <f t="shared" si="23"/>
        <v>241111.44</v>
      </c>
      <c r="J29" s="20">
        <f t="shared" si="23"/>
        <v>5826.8598</v>
      </c>
      <c r="K29" s="20">
        <f t="shared" si="23"/>
        <v>241111.44</v>
      </c>
      <c r="L29" s="20">
        <f t="shared" si="23"/>
        <v>246938.29980000004</v>
      </c>
      <c r="M29" s="20">
        <f t="shared" si="23"/>
        <v>0</v>
      </c>
      <c r="N29" s="20">
        <f t="shared" si="23"/>
        <v>0</v>
      </c>
      <c r="O29" s="20">
        <f aca="true" t="shared" si="24" ref="O29:S30">SUM(O23,O25,O27)</f>
        <v>0</v>
      </c>
      <c r="P29" s="20">
        <f t="shared" si="24"/>
        <v>0</v>
      </c>
      <c r="Q29" s="59">
        <f t="shared" si="24"/>
        <v>35040</v>
      </c>
      <c r="R29" s="20">
        <f t="shared" si="24"/>
        <v>0</v>
      </c>
      <c r="S29" s="20">
        <f t="shared" si="24"/>
        <v>0</v>
      </c>
      <c r="T29" s="22"/>
    </row>
    <row r="30" spans="1:20" ht="36">
      <c r="A30" s="74"/>
      <c r="B30" s="75"/>
      <c r="C30" s="76"/>
      <c r="D30" s="19" t="s">
        <v>48</v>
      </c>
      <c r="E30" s="20">
        <f t="shared" si="23"/>
        <v>445.85999999999996</v>
      </c>
      <c r="F30" s="20">
        <v>1.36</v>
      </c>
      <c r="G30" s="20">
        <v>36</v>
      </c>
      <c r="H30" s="20">
        <f t="shared" si="23"/>
        <v>606.3696</v>
      </c>
      <c r="I30" s="20">
        <f t="shared" si="23"/>
        <v>16050.96</v>
      </c>
      <c r="J30" s="20">
        <f t="shared" si="23"/>
        <v>606.3696</v>
      </c>
      <c r="K30" s="20">
        <f t="shared" si="23"/>
        <v>16050.96</v>
      </c>
      <c r="L30" s="20">
        <f t="shared" si="23"/>
        <v>16657.3296</v>
      </c>
      <c r="M30" s="20">
        <f t="shared" si="23"/>
        <v>0</v>
      </c>
      <c r="N30" s="20">
        <f t="shared" si="23"/>
        <v>0</v>
      </c>
      <c r="O30" s="20">
        <f t="shared" si="24"/>
        <v>0</v>
      </c>
      <c r="P30" s="20">
        <f t="shared" si="24"/>
        <v>0</v>
      </c>
      <c r="Q30" s="59">
        <f t="shared" si="24"/>
        <v>0</v>
      </c>
      <c r="R30" s="20">
        <f t="shared" si="24"/>
        <v>0</v>
      </c>
      <c r="S30" s="20">
        <f t="shared" si="24"/>
        <v>0</v>
      </c>
      <c r="T30" s="22"/>
    </row>
    <row r="31" spans="1:20" ht="24">
      <c r="A31" s="74"/>
      <c r="B31" s="75"/>
      <c r="C31" s="76"/>
      <c r="D31" s="23" t="s">
        <v>49</v>
      </c>
      <c r="E31" s="13">
        <v>2164.52</v>
      </c>
      <c r="F31" s="14">
        <v>0.87</v>
      </c>
      <c r="G31" s="14">
        <v>36</v>
      </c>
      <c r="H31" s="15">
        <f aca="true" t="shared" si="25" ref="H31:H36">E31*F31</f>
        <v>1883.1324</v>
      </c>
      <c r="I31" s="15">
        <f aca="true" t="shared" si="26" ref="I31:I36">E31*G31</f>
        <v>77922.72</v>
      </c>
      <c r="J31" s="16">
        <f aca="true" t="shared" si="27" ref="J31:J36">(E31*F31)</f>
        <v>1883.1324</v>
      </c>
      <c r="K31" s="16">
        <f aca="true" t="shared" si="28" ref="K31:K36">E31*G31</f>
        <v>77922.72</v>
      </c>
      <c r="L31" s="17">
        <f aca="true" t="shared" si="29" ref="L31:L36">SUM(J31,K31)</f>
        <v>79805.8524</v>
      </c>
      <c r="M31" s="15">
        <f aca="true" t="shared" si="30" ref="M31:N36">J31-H31</f>
        <v>0</v>
      </c>
      <c r="N31" s="15">
        <f t="shared" si="30"/>
        <v>0</v>
      </c>
      <c r="O31" s="16"/>
      <c r="P31" s="16"/>
      <c r="Q31" s="58"/>
      <c r="R31" s="15"/>
      <c r="S31" s="15"/>
      <c r="T31" s="18"/>
    </row>
    <row r="32" spans="1:20" ht="24">
      <c r="A32" s="74"/>
      <c r="B32" s="75"/>
      <c r="C32" s="76"/>
      <c r="D32" s="23" t="s">
        <v>50</v>
      </c>
      <c r="E32" s="13">
        <v>185.14</v>
      </c>
      <c r="F32" s="14">
        <v>1.36</v>
      </c>
      <c r="G32" s="14">
        <v>36</v>
      </c>
      <c r="H32" s="15">
        <f t="shared" si="25"/>
        <v>251.7904</v>
      </c>
      <c r="I32" s="15">
        <f t="shared" si="26"/>
        <v>6665.039999999999</v>
      </c>
      <c r="J32" s="16">
        <f t="shared" si="27"/>
        <v>251.7904</v>
      </c>
      <c r="K32" s="16">
        <f t="shared" si="28"/>
        <v>6665.039999999999</v>
      </c>
      <c r="L32" s="17">
        <f t="shared" si="29"/>
        <v>6916.830399999999</v>
      </c>
      <c r="M32" s="15">
        <f t="shared" si="30"/>
        <v>0</v>
      </c>
      <c r="N32" s="15">
        <f t="shared" si="30"/>
        <v>0</v>
      </c>
      <c r="O32" s="16"/>
      <c r="P32" s="16"/>
      <c r="Q32" s="58"/>
      <c r="R32" s="15"/>
      <c r="S32" s="15"/>
      <c r="T32" s="18"/>
    </row>
    <row r="33" spans="1:20" ht="24">
      <c r="A33" s="74"/>
      <c r="B33" s="75"/>
      <c r="C33" s="76"/>
      <c r="D33" s="23" t="s">
        <v>51</v>
      </c>
      <c r="E33" s="13">
        <v>1987.06</v>
      </c>
      <c r="F33" s="14">
        <v>0.87</v>
      </c>
      <c r="G33" s="14">
        <v>36</v>
      </c>
      <c r="H33" s="15">
        <f t="shared" si="25"/>
        <v>1728.7422</v>
      </c>
      <c r="I33" s="15">
        <f t="shared" si="26"/>
        <v>71534.16</v>
      </c>
      <c r="J33" s="16">
        <f t="shared" si="27"/>
        <v>1728.7422</v>
      </c>
      <c r="K33" s="16">
        <f t="shared" si="28"/>
        <v>71534.16</v>
      </c>
      <c r="L33" s="17">
        <f t="shared" si="29"/>
        <v>73262.9022</v>
      </c>
      <c r="M33" s="15">
        <f t="shared" si="30"/>
        <v>0</v>
      </c>
      <c r="N33" s="15">
        <f t="shared" si="30"/>
        <v>0</v>
      </c>
      <c r="O33" s="16"/>
      <c r="P33" s="16"/>
      <c r="Q33" s="58"/>
      <c r="R33" s="15"/>
      <c r="S33" s="15"/>
      <c r="T33" s="18"/>
    </row>
    <row r="34" spans="1:20" ht="30.75" customHeight="1">
      <c r="A34" s="74"/>
      <c r="B34" s="75"/>
      <c r="C34" s="76"/>
      <c r="D34" s="23" t="s">
        <v>52</v>
      </c>
      <c r="E34" s="13">
        <v>141.02</v>
      </c>
      <c r="F34" s="14">
        <v>1.36</v>
      </c>
      <c r="G34" s="14">
        <v>36</v>
      </c>
      <c r="H34" s="15">
        <f t="shared" si="25"/>
        <v>191.78720000000004</v>
      </c>
      <c r="I34" s="15">
        <f t="shared" si="26"/>
        <v>5076.72</v>
      </c>
      <c r="J34" s="16">
        <f t="shared" si="27"/>
        <v>191.78720000000004</v>
      </c>
      <c r="K34" s="16">
        <f t="shared" si="28"/>
        <v>5076.72</v>
      </c>
      <c r="L34" s="17">
        <f t="shared" si="29"/>
        <v>5268.5072</v>
      </c>
      <c r="M34" s="15">
        <f t="shared" si="30"/>
        <v>0</v>
      </c>
      <c r="N34" s="15">
        <f t="shared" si="30"/>
        <v>0</v>
      </c>
      <c r="O34" s="16"/>
      <c r="P34" s="16"/>
      <c r="Q34" s="58"/>
      <c r="R34" s="15"/>
      <c r="S34" s="15"/>
      <c r="T34" s="18"/>
    </row>
    <row r="35" spans="1:20" ht="24" customHeight="1">
      <c r="A35" s="74"/>
      <c r="B35" s="75"/>
      <c r="C35" s="76"/>
      <c r="D35" s="23" t="s">
        <v>53</v>
      </c>
      <c r="E35" s="13">
        <v>1827.86</v>
      </c>
      <c r="F35" s="14">
        <v>0.87</v>
      </c>
      <c r="G35" s="14">
        <v>36</v>
      </c>
      <c r="H35" s="15">
        <f t="shared" si="25"/>
        <v>1590.2382</v>
      </c>
      <c r="I35" s="15">
        <f t="shared" si="26"/>
        <v>65802.95999999999</v>
      </c>
      <c r="J35" s="16">
        <f t="shared" si="27"/>
        <v>1590.2382</v>
      </c>
      <c r="K35" s="16">
        <f t="shared" si="28"/>
        <v>65802.95999999999</v>
      </c>
      <c r="L35" s="17">
        <f t="shared" si="29"/>
        <v>67393.1982</v>
      </c>
      <c r="M35" s="15">
        <f t="shared" si="30"/>
        <v>0</v>
      </c>
      <c r="N35" s="15">
        <f t="shared" si="30"/>
        <v>0</v>
      </c>
      <c r="O35" s="16"/>
      <c r="P35" s="16"/>
      <c r="Q35" s="58"/>
      <c r="R35" s="15"/>
      <c r="S35" s="15"/>
      <c r="T35" s="18"/>
    </row>
    <row r="36" spans="1:20" ht="32.25" customHeight="1">
      <c r="A36" s="11"/>
      <c r="B36" s="75"/>
      <c r="C36" s="76"/>
      <c r="D36" s="23" t="s">
        <v>54</v>
      </c>
      <c r="E36" s="13">
        <v>120.46</v>
      </c>
      <c r="F36" s="14">
        <v>1.36</v>
      </c>
      <c r="G36" s="14">
        <v>36</v>
      </c>
      <c r="H36" s="15">
        <f t="shared" si="25"/>
        <v>163.8256</v>
      </c>
      <c r="I36" s="15">
        <f t="shared" si="26"/>
        <v>4336.5599999999995</v>
      </c>
      <c r="J36" s="16">
        <f t="shared" si="27"/>
        <v>163.8256</v>
      </c>
      <c r="K36" s="16">
        <f t="shared" si="28"/>
        <v>4336.5599999999995</v>
      </c>
      <c r="L36" s="17">
        <f t="shared" si="29"/>
        <v>4500.3856</v>
      </c>
      <c r="M36" s="15">
        <f t="shared" si="30"/>
        <v>0</v>
      </c>
      <c r="N36" s="15">
        <f t="shared" si="30"/>
        <v>0</v>
      </c>
      <c r="O36" s="16"/>
      <c r="P36" s="16"/>
      <c r="Q36" s="58"/>
      <c r="R36" s="15"/>
      <c r="S36" s="15"/>
      <c r="T36" s="18"/>
    </row>
    <row r="37" spans="1:20" ht="36">
      <c r="A37" s="11"/>
      <c r="B37" s="75"/>
      <c r="C37" s="75"/>
      <c r="D37" s="19" t="s">
        <v>55</v>
      </c>
      <c r="E37" s="20">
        <f aca="true" t="shared" si="31" ref="E37:N38">SUM(E31,E33,E35)</f>
        <v>5979.44</v>
      </c>
      <c r="F37" s="20">
        <v>0.87</v>
      </c>
      <c r="G37" s="20">
        <v>36</v>
      </c>
      <c r="H37" s="20">
        <f t="shared" si="31"/>
        <v>5202.1128</v>
      </c>
      <c r="I37" s="20">
        <f t="shared" si="31"/>
        <v>215259.84</v>
      </c>
      <c r="J37" s="20">
        <f t="shared" si="31"/>
        <v>5202.1128</v>
      </c>
      <c r="K37" s="20">
        <f t="shared" si="31"/>
        <v>215259.84</v>
      </c>
      <c r="L37" s="20">
        <f t="shared" si="31"/>
        <v>220461.95279999997</v>
      </c>
      <c r="M37" s="20">
        <f t="shared" si="31"/>
        <v>0</v>
      </c>
      <c r="N37" s="20">
        <f t="shared" si="31"/>
        <v>0</v>
      </c>
      <c r="O37" s="20">
        <f aca="true" t="shared" si="32" ref="O37:S38">SUM(O31,O33,O35)</f>
        <v>0</v>
      </c>
      <c r="P37" s="20">
        <f t="shared" si="32"/>
        <v>0</v>
      </c>
      <c r="Q37" s="59">
        <f t="shared" si="32"/>
        <v>0</v>
      </c>
      <c r="R37" s="20">
        <f t="shared" si="32"/>
        <v>0</v>
      </c>
      <c r="S37" s="20">
        <f t="shared" si="32"/>
        <v>0</v>
      </c>
      <c r="T37" s="22"/>
    </row>
    <row r="38" spans="1:20" ht="36">
      <c r="A38" s="11"/>
      <c r="B38" s="75"/>
      <c r="C38" s="75"/>
      <c r="D38" s="19" t="s">
        <v>56</v>
      </c>
      <c r="E38" s="20">
        <f t="shared" si="31"/>
        <v>446.61999999999995</v>
      </c>
      <c r="F38" s="20">
        <v>1.36</v>
      </c>
      <c r="G38" s="20">
        <v>36</v>
      </c>
      <c r="H38" s="20">
        <f t="shared" si="31"/>
        <v>607.4032000000001</v>
      </c>
      <c r="I38" s="20">
        <f t="shared" si="31"/>
        <v>16078.319999999998</v>
      </c>
      <c r="J38" s="20">
        <f t="shared" si="31"/>
        <v>607.4032000000001</v>
      </c>
      <c r="K38" s="20">
        <f t="shared" si="31"/>
        <v>16078.319999999998</v>
      </c>
      <c r="L38" s="20">
        <f t="shared" si="31"/>
        <v>16685.7232</v>
      </c>
      <c r="M38" s="20">
        <f t="shared" si="31"/>
        <v>0</v>
      </c>
      <c r="N38" s="20">
        <f t="shared" si="31"/>
        <v>0</v>
      </c>
      <c r="O38" s="20">
        <f t="shared" si="32"/>
        <v>0</v>
      </c>
      <c r="P38" s="20">
        <f t="shared" si="32"/>
        <v>0</v>
      </c>
      <c r="Q38" s="59">
        <f t="shared" si="32"/>
        <v>0</v>
      </c>
      <c r="R38" s="20">
        <f t="shared" si="32"/>
        <v>0</v>
      </c>
      <c r="S38" s="20">
        <f t="shared" si="32"/>
        <v>0</v>
      </c>
      <c r="T38" s="22"/>
    </row>
    <row r="39" spans="1:20" ht="27" customHeight="1">
      <c r="A39" s="40"/>
      <c r="B39" s="40"/>
      <c r="C39" s="40"/>
      <c r="D39" s="41" t="s">
        <v>57</v>
      </c>
      <c r="E39" s="42">
        <f>SUM(E13+E21+E29+E37)</f>
        <v>20697.059999999998</v>
      </c>
      <c r="F39" s="42"/>
      <c r="G39" s="42"/>
      <c r="H39" s="42">
        <f aca="true" t="shared" si="33" ref="H39:N39">SUM(H13+H21+H29+H37)</f>
        <v>18006.4422</v>
      </c>
      <c r="I39" s="42">
        <f t="shared" si="33"/>
        <v>745094.16</v>
      </c>
      <c r="J39" s="42">
        <f t="shared" si="33"/>
        <v>18006.4422</v>
      </c>
      <c r="K39" s="42">
        <f t="shared" si="33"/>
        <v>745094.16</v>
      </c>
      <c r="L39" s="42">
        <f t="shared" si="33"/>
        <v>763100.6022</v>
      </c>
      <c r="M39" s="42">
        <f t="shared" si="33"/>
        <v>0</v>
      </c>
      <c r="N39" s="42">
        <f t="shared" si="33"/>
        <v>0</v>
      </c>
      <c r="O39" s="43">
        <f aca="true" t="shared" si="34" ref="O39:S40">SUM(O7:O36)</f>
        <v>0</v>
      </c>
      <c r="P39" s="43">
        <f t="shared" si="34"/>
        <v>0</v>
      </c>
      <c r="Q39" s="60">
        <f t="shared" si="34"/>
        <v>308426.4</v>
      </c>
      <c r="R39" s="43">
        <f t="shared" si="34"/>
        <v>0</v>
      </c>
      <c r="S39" s="43">
        <f t="shared" si="34"/>
        <v>0</v>
      </c>
      <c r="T39" s="45"/>
    </row>
    <row r="40" spans="1:20" ht="27" customHeight="1">
      <c r="A40" s="40"/>
      <c r="B40" s="40"/>
      <c r="C40" s="40"/>
      <c r="D40" s="41" t="s">
        <v>58</v>
      </c>
      <c r="E40" s="42">
        <f>SUM(E14+E22+E30+E38)</f>
        <v>3027.5</v>
      </c>
      <c r="F40" s="42"/>
      <c r="G40" s="42"/>
      <c r="H40" s="42">
        <f aca="true" t="shared" si="35" ref="H40:Q40">SUM(H14+H22+H30+H38)</f>
        <v>4117.4</v>
      </c>
      <c r="I40" s="42">
        <f t="shared" si="35"/>
        <v>108989.99999999999</v>
      </c>
      <c r="J40" s="42">
        <f t="shared" si="35"/>
        <v>4117.4</v>
      </c>
      <c r="K40" s="42">
        <f t="shared" si="35"/>
        <v>108989.99999999999</v>
      </c>
      <c r="L40" s="42">
        <f t="shared" si="35"/>
        <v>113107.4</v>
      </c>
      <c r="M40" s="42">
        <f t="shared" si="35"/>
        <v>0</v>
      </c>
      <c r="N40" s="42">
        <f t="shared" si="35"/>
        <v>0</v>
      </c>
      <c r="O40" s="43">
        <f t="shared" si="34"/>
        <v>0</v>
      </c>
      <c r="P40" s="43">
        <f>SUM(P8:P37)</f>
        <v>0</v>
      </c>
      <c r="Q40" s="62">
        <f t="shared" si="35"/>
        <v>0</v>
      </c>
      <c r="R40" s="43">
        <f t="shared" si="34"/>
        <v>0</v>
      </c>
      <c r="S40" s="43">
        <f t="shared" si="34"/>
        <v>0</v>
      </c>
      <c r="T40" s="45"/>
    </row>
    <row r="41" spans="1:20" ht="48">
      <c r="A41" s="25"/>
      <c r="B41" s="25"/>
      <c r="C41" s="25"/>
      <c r="D41" s="26" t="s">
        <v>93</v>
      </c>
      <c r="E41" s="27">
        <f>E39+'2015'!E41</f>
        <v>47510.90999999999</v>
      </c>
      <c r="F41" s="27"/>
      <c r="G41" s="27"/>
      <c r="H41" s="27">
        <f>H39+'2015'!H41</f>
        <v>37174.7607</v>
      </c>
      <c r="I41" s="27">
        <f>I39+'2015'!I41</f>
        <v>1229810.26</v>
      </c>
      <c r="J41" s="27">
        <f>J39+'2015'!J41</f>
        <v>53351.346600000004</v>
      </c>
      <c r="K41" s="27">
        <f>K39+'2015'!K41</f>
        <v>1624891.32</v>
      </c>
      <c r="L41" s="27">
        <f>L39+'2015'!L41</f>
        <v>1678242.6666</v>
      </c>
      <c r="M41" s="27">
        <f>M39+'2015'!M41</f>
        <v>0</v>
      </c>
      <c r="N41" s="27">
        <f>N39+'2015'!N41</f>
        <v>0</v>
      </c>
      <c r="O41" s="27">
        <f>O39+'2015'!O41</f>
        <v>0</v>
      </c>
      <c r="P41" s="27">
        <f>P39+'2015'!P41</f>
        <v>0</v>
      </c>
      <c r="Q41" s="61">
        <f>Q39+'2015'!Q41</f>
        <v>776426.4</v>
      </c>
      <c r="R41" s="27">
        <f>R39+'2015'!R41</f>
        <v>0</v>
      </c>
      <c r="S41" s="27">
        <f>S39+'2015'!S41</f>
        <v>0</v>
      </c>
      <c r="T41" s="30"/>
    </row>
    <row r="42" spans="1:20" ht="60">
      <c r="A42" s="25"/>
      <c r="B42" s="25"/>
      <c r="C42" s="25"/>
      <c r="D42" s="26" t="s">
        <v>94</v>
      </c>
      <c r="E42" s="27">
        <f>E40+'2015'!E42</f>
        <v>5763.8</v>
      </c>
      <c r="F42" s="27"/>
      <c r="G42" s="27"/>
      <c r="H42" s="27">
        <f>H40+'2015'!H42</f>
        <v>7398.9712</v>
      </c>
      <c r="I42" s="27">
        <f>I40+'2015'!I42</f>
        <v>172761.8</v>
      </c>
      <c r="J42" s="27">
        <f>J40+'2015'!J42</f>
        <v>80399.1658</v>
      </c>
      <c r="K42" s="27">
        <f>K40+'2015'!K42</f>
        <v>2232551.3600000003</v>
      </c>
      <c r="L42" s="27">
        <f>L40+'2015'!L42</f>
        <v>2312950.5258000004</v>
      </c>
      <c r="M42" s="27">
        <f>M40+'2015'!M42</f>
        <v>0</v>
      </c>
      <c r="N42" s="27">
        <f>N40+'2015'!N42</f>
        <v>0</v>
      </c>
      <c r="O42" s="27">
        <f>O40+'2015'!O42</f>
        <v>0</v>
      </c>
      <c r="P42" s="27">
        <f>P40+'2015'!P42</f>
        <v>0</v>
      </c>
      <c r="Q42" s="61">
        <f>Q40+'2015'!Q42</f>
        <v>0</v>
      </c>
      <c r="R42" s="27">
        <f>R40+'2015'!R42</f>
        <v>0</v>
      </c>
      <c r="S42" s="27">
        <f>S40+'2015'!S42</f>
        <v>0</v>
      </c>
      <c r="T42" s="30"/>
    </row>
    <row r="43" spans="1:20" ht="12.75" customHeight="1">
      <c r="A43" s="74">
        <v>2</v>
      </c>
      <c r="B43" s="75" t="s">
        <v>59</v>
      </c>
      <c r="C43" s="77" t="s">
        <v>60</v>
      </c>
      <c r="D43" s="31" t="s">
        <v>61</v>
      </c>
      <c r="E43" s="32">
        <v>266.22</v>
      </c>
      <c r="F43" s="14">
        <v>0.87</v>
      </c>
      <c r="G43" s="14">
        <v>36</v>
      </c>
      <c r="H43" s="15">
        <f>E43*F43</f>
        <v>231.61140000000003</v>
      </c>
      <c r="I43" s="15">
        <f>E43*G43</f>
        <v>9583.920000000002</v>
      </c>
      <c r="J43" s="16">
        <f>(E43*F43)</f>
        <v>231.61140000000003</v>
      </c>
      <c r="K43" s="16">
        <f>E43*G43</f>
        <v>9583.920000000002</v>
      </c>
      <c r="L43" s="17">
        <f>SUM(J43,K43)</f>
        <v>9815.531400000002</v>
      </c>
      <c r="M43" s="15">
        <f aca="true" t="shared" si="36" ref="M43:N45">J43-H43</f>
        <v>0</v>
      </c>
      <c r="N43" s="15">
        <f t="shared" si="36"/>
        <v>0</v>
      </c>
      <c r="O43" s="16"/>
      <c r="P43" s="16"/>
      <c r="Q43" s="58"/>
      <c r="R43" s="15"/>
      <c r="S43" s="15"/>
      <c r="T43" s="18"/>
    </row>
    <row r="44" spans="1:20" ht="12.75" customHeight="1">
      <c r="A44" s="74"/>
      <c r="B44" s="75"/>
      <c r="C44" s="77"/>
      <c r="D44" s="31" t="s">
        <v>62</v>
      </c>
      <c r="E44" s="33">
        <v>384.72</v>
      </c>
      <c r="F44" s="14">
        <v>0.87</v>
      </c>
      <c r="G44" s="14">
        <v>36</v>
      </c>
      <c r="H44" s="15">
        <f>E44*F44</f>
        <v>334.70640000000003</v>
      </c>
      <c r="I44" s="15">
        <f>E44*G44</f>
        <v>13849.920000000002</v>
      </c>
      <c r="J44" s="16">
        <f>(E44*F44)</f>
        <v>334.70640000000003</v>
      </c>
      <c r="K44" s="16">
        <f>E44*G44</f>
        <v>13849.920000000002</v>
      </c>
      <c r="L44" s="17">
        <f>SUM(J44,K44)</f>
        <v>14184.626400000001</v>
      </c>
      <c r="M44" s="15">
        <f t="shared" si="36"/>
        <v>0</v>
      </c>
      <c r="N44" s="15">
        <f t="shared" si="36"/>
        <v>0</v>
      </c>
      <c r="O44" s="16"/>
      <c r="P44" s="16"/>
      <c r="Q44" s="58"/>
      <c r="R44" s="15"/>
      <c r="S44" s="15"/>
      <c r="T44" s="18"/>
    </row>
    <row r="45" spans="1:20" ht="12.75" customHeight="1">
      <c r="A45" s="74"/>
      <c r="B45" s="75"/>
      <c r="C45" s="77"/>
      <c r="D45" s="31" t="s">
        <v>63</v>
      </c>
      <c r="E45" s="33">
        <v>416.52</v>
      </c>
      <c r="F45" s="14">
        <v>0.87</v>
      </c>
      <c r="G45" s="14">
        <v>36</v>
      </c>
      <c r="H45" s="15">
        <f>E45*F45</f>
        <v>362.37239999999997</v>
      </c>
      <c r="I45" s="15">
        <f>E45*G45</f>
        <v>14994.72</v>
      </c>
      <c r="J45" s="16">
        <f>(E45*F45)</f>
        <v>362.37239999999997</v>
      </c>
      <c r="K45" s="16">
        <f>E45*G45</f>
        <v>14994.72</v>
      </c>
      <c r="L45" s="17">
        <f>SUM(J45,K45)</f>
        <v>15357.0924</v>
      </c>
      <c r="M45" s="15">
        <f t="shared" si="36"/>
        <v>0</v>
      </c>
      <c r="N45" s="15">
        <f t="shared" si="36"/>
        <v>0</v>
      </c>
      <c r="O45" s="16"/>
      <c r="P45" s="16"/>
      <c r="Q45" s="58"/>
      <c r="R45" s="15"/>
      <c r="S45" s="15"/>
      <c r="T45" s="18"/>
    </row>
    <row r="46" spans="1:20" ht="27.75" customHeight="1">
      <c r="A46" s="74"/>
      <c r="B46" s="75"/>
      <c r="C46" s="77"/>
      <c r="D46" s="19" t="s">
        <v>64</v>
      </c>
      <c r="E46" s="20">
        <f>SUM(E43,E44,E45)</f>
        <v>1067.46</v>
      </c>
      <c r="F46" s="20">
        <v>0.87</v>
      </c>
      <c r="G46" s="20">
        <v>36</v>
      </c>
      <c r="H46" s="20">
        <f>SUM(H43,H44,H45)</f>
        <v>928.6902</v>
      </c>
      <c r="I46" s="20">
        <f>SUM(I43,I44,I45)</f>
        <v>38428.560000000005</v>
      </c>
      <c r="J46" s="20">
        <f aca="true" t="shared" si="37" ref="J46:S46">SUM(J43,J44,J45)</f>
        <v>928.6902</v>
      </c>
      <c r="K46" s="20">
        <f t="shared" si="37"/>
        <v>38428.560000000005</v>
      </c>
      <c r="L46" s="20">
        <f t="shared" si="37"/>
        <v>39357.2502</v>
      </c>
      <c r="M46" s="20">
        <f t="shared" si="37"/>
        <v>0</v>
      </c>
      <c r="N46" s="20">
        <f t="shared" si="37"/>
        <v>0</v>
      </c>
      <c r="O46" s="20">
        <f t="shared" si="37"/>
        <v>0</v>
      </c>
      <c r="P46" s="20">
        <f t="shared" si="37"/>
        <v>0</v>
      </c>
      <c r="Q46" s="59">
        <f t="shared" si="37"/>
        <v>0</v>
      </c>
      <c r="R46" s="20">
        <f t="shared" si="37"/>
        <v>0</v>
      </c>
      <c r="S46" s="20">
        <f t="shared" si="37"/>
        <v>0</v>
      </c>
      <c r="T46" s="22"/>
    </row>
    <row r="47" spans="1:20" ht="12.75" customHeight="1">
      <c r="A47" s="74"/>
      <c r="B47" s="75"/>
      <c r="C47" s="77"/>
      <c r="D47" s="31" t="s">
        <v>65</v>
      </c>
      <c r="E47" s="32">
        <v>412.38</v>
      </c>
      <c r="F47" s="14">
        <v>0.87</v>
      </c>
      <c r="G47" s="14">
        <v>36</v>
      </c>
      <c r="H47" s="15">
        <f>E47*F47</f>
        <v>358.7706</v>
      </c>
      <c r="I47" s="15">
        <f>E47*G47</f>
        <v>14845.68</v>
      </c>
      <c r="J47" s="16">
        <f>(E47*F47)</f>
        <v>358.7706</v>
      </c>
      <c r="K47" s="16">
        <f>E47*G47</f>
        <v>14845.68</v>
      </c>
      <c r="L47" s="17">
        <f>SUM(J47,K47)</f>
        <v>15204.4506</v>
      </c>
      <c r="M47" s="15">
        <f aca="true" t="shared" si="38" ref="M47:N49">J47-H47</f>
        <v>0</v>
      </c>
      <c r="N47" s="15">
        <f t="shared" si="38"/>
        <v>0</v>
      </c>
      <c r="O47" s="16"/>
      <c r="P47" s="16"/>
      <c r="Q47" s="58"/>
      <c r="R47" s="15"/>
      <c r="S47" s="15"/>
      <c r="T47" s="18"/>
    </row>
    <row r="48" spans="1:20" ht="12.75" customHeight="1">
      <c r="A48" s="74"/>
      <c r="B48" s="75"/>
      <c r="C48" s="77"/>
      <c r="D48" s="31" t="s">
        <v>66</v>
      </c>
      <c r="E48" s="32">
        <v>411</v>
      </c>
      <c r="F48" s="14">
        <v>0.87</v>
      </c>
      <c r="G48" s="14">
        <v>36</v>
      </c>
      <c r="H48" s="15">
        <f>E48*F48</f>
        <v>357.57</v>
      </c>
      <c r="I48" s="15">
        <f>E48*G48</f>
        <v>14796</v>
      </c>
      <c r="J48" s="16">
        <f>(E48*F48)</f>
        <v>357.57</v>
      </c>
      <c r="K48" s="16">
        <f>E48*G48</f>
        <v>14796</v>
      </c>
      <c r="L48" s="17">
        <f>SUM(J48,K48)</f>
        <v>15153.57</v>
      </c>
      <c r="M48" s="15">
        <f t="shared" si="38"/>
        <v>0</v>
      </c>
      <c r="N48" s="15">
        <f t="shared" si="38"/>
        <v>0</v>
      </c>
      <c r="O48" s="16"/>
      <c r="P48" s="16"/>
      <c r="Q48" s="58"/>
      <c r="R48" s="15"/>
      <c r="S48" s="15"/>
      <c r="T48" s="18"/>
    </row>
    <row r="49" spans="1:20" ht="12.75" customHeight="1">
      <c r="A49" s="74"/>
      <c r="B49" s="75"/>
      <c r="C49" s="77"/>
      <c r="D49" s="31" t="s">
        <v>67</v>
      </c>
      <c r="E49" s="32">
        <v>444.18</v>
      </c>
      <c r="F49" s="14">
        <v>0.87</v>
      </c>
      <c r="G49" s="14">
        <v>36</v>
      </c>
      <c r="H49" s="15">
        <f>E49*F49</f>
        <v>386.4366</v>
      </c>
      <c r="I49" s="15">
        <f>E49*G49</f>
        <v>15990.48</v>
      </c>
      <c r="J49" s="16">
        <f>(E49*F49)</f>
        <v>386.4366</v>
      </c>
      <c r="K49" s="16">
        <f>E49*G49</f>
        <v>15990.48</v>
      </c>
      <c r="L49" s="17">
        <f>SUM(J49,K49)</f>
        <v>16376.9166</v>
      </c>
      <c r="M49" s="15">
        <f t="shared" si="38"/>
        <v>0</v>
      </c>
      <c r="N49" s="15">
        <f t="shared" si="38"/>
        <v>0</v>
      </c>
      <c r="O49" s="16"/>
      <c r="P49" s="16"/>
      <c r="Q49" s="58"/>
      <c r="R49" s="15"/>
      <c r="S49" s="15"/>
      <c r="T49" s="18"/>
    </row>
    <row r="50" spans="1:20" ht="27" customHeight="1">
      <c r="A50" s="74"/>
      <c r="B50" s="75"/>
      <c r="C50" s="77"/>
      <c r="D50" s="19" t="s">
        <v>68</v>
      </c>
      <c r="E50" s="20">
        <f>SUM(E47,E48,E49)</f>
        <v>1267.56</v>
      </c>
      <c r="F50" s="20">
        <v>0.87</v>
      </c>
      <c r="G50" s="20">
        <v>36</v>
      </c>
      <c r="H50" s="20">
        <f>SUM(H47,H48,H49)</f>
        <v>1102.7772</v>
      </c>
      <c r="I50" s="20">
        <f>SUM(I47,I48,I49)</f>
        <v>45632.16</v>
      </c>
      <c r="J50" s="20">
        <f aca="true" t="shared" si="39" ref="J50:S50">SUM(J47,J48,J49)</f>
        <v>1102.7772</v>
      </c>
      <c r="K50" s="20">
        <f t="shared" si="39"/>
        <v>45632.16</v>
      </c>
      <c r="L50" s="20">
        <f t="shared" si="39"/>
        <v>46734.9372</v>
      </c>
      <c r="M50" s="20">
        <f t="shared" si="39"/>
        <v>0</v>
      </c>
      <c r="N50" s="20">
        <f t="shared" si="39"/>
        <v>0</v>
      </c>
      <c r="O50" s="20">
        <f t="shared" si="39"/>
        <v>0</v>
      </c>
      <c r="P50" s="20">
        <f t="shared" si="39"/>
        <v>0</v>
      </c>
      <c r="Q50" s="59">
        <f t="shared" si="39"/>
        <v>0</v>
      </c>
      <c r="R50" s="20">
        <f t="shared" si="39"/>
        <v>0</v>
      </c>
      <c r="S50" s="20">
        <f t="shared" si="39"/>
        <v>0</v>
      </c>
      <c r="T50" s="22"/>
    </row>
    <row r="51" spans="1:20" ht="12.75" customHeight="1">
      <c r="A51" s="74"/>
      <c r="B51" s="75"/>
      <c r="C51" s="77"/>
      <c r="D51" s="31" t="s">
        <v>69</v>
      </c>
      <c r="E51" s="32">
        <v>311.26</v>
      </c>
      <c r="F51" s="14">
        <v>0.87</v>
      </c>
      <c r="G51" s="14">
        <v>36</v>
      </c>
      <c r="H51" s="15">
        <f>E51*F51</f>
        <v>270.7962</v>
      </c>
      <c r="I51" s="15">
        <f>E51*G51</f>
        <v>11205.36</v>
      </c>
      <c r="J51" s="16">
        <f>(E51*F51)</f>
        <v>270.7962</v>
      </c>
      <c r="K51" s="16">
        <f>E51*G51</f>
        <v>11205.36</v>
      </c>
      <c r="L51" s="17">
        <f>SUM(J51,K51)</f>
        <v>11476.156200000001</v>
      </c>
      <c r="M51" s="15">
        <f aca="true" t="shared" si="40" ref="M51:N53">J51-H51</f>
        <v>0</v>
      </c>
      <c r="N51" s="15">
        <f t="shared" si="40"/>
        <v>0</v>
      </c>
      <c r="O51" s="16"/>
      <c r="P51" s="16"/>
      <c r="Q51" s="58"/>
      <c r="R51" s="15"/>
      <c r="S51" s="15"/>
      <c r="T51" s="18"/>
    </row>
    <row r="52" spans="1:20" ht="12.75" customHeight="1">
      <c r="A52" s="74"/>
      <c r="B52" s="75"/>
      <c r="C52" s="77"/>
      <c r="D52" s="31" t="s">
        <v>70</v>
      </c>
      <c r="E52" s="32">
        <v>428.82</v>
      </c>
      <c r="F52" s="14">
        <v>0.87</v>
      </c>
      <c r="G52" s="14">
        <v>36</v>
      </c>
      <c r="H52" s="15">
        <f>E52*F52</f>
        <v>373.0734</v>
      </c>
      <c r="I52" s="15">
        <f>E52*G52</f>
        <v>15437.52</v>
      </c>
      <c r="J52" s="16">
        <f>(E52*F52)</f>
        <v>373.0734</v>
      </c>
      <c r="K52" s="16">
        <f>E52*G52</f>
        <v>15437.52</v>
      </c>
      <c r="L52" s="17">
        <f>SUM(J52,K52)</f>
        <v>15810.5934</v>
      </c>
      <c r="M52" s="15">
        <f t="shared" si="40"/>
        <v>0</v>
      </c>
      <c r="N52" s="15">
        <f t="shared" si="40"/>
        <v>0</v>
      </c>
      <c r="O52" s="16"/>
      <c r="P52" s="16"/>
      <c r="Q52" s="58"/>
      <c r="R52" s="15"/>
      <c r="S52" s="15"/>
      <c r="T52" s="18"/>
    </row>
    <row r="53" spans="1:20" ht="13.5" customHeight="1">
      <c r="A53" s="74"/>
      <c r="B53" s="75"/>
      <c r="C53" s="77"/>
      <c r="D53" s="31" t="s">
        <v>71</v>
      </c>
      <c r="E53" s="33">
        <v>386.62</v>
      </c>
      <c r="F53" s="14">
        <v>0.87</v>
      </c>
      <c r="G53" s="14">
        <v>36</v>
      </c>
      <c r="H53" s="15">
        <f>E53*F53</f>
        <v>336.3594</v>
      </c>
      <c r="I53" s="15">
        <f>E53*G53</f>
        <v>13918.32</v>
      </c>
      <c r="J53" s="16">
        <f>(E53*F53)</f>
        <v>336.3594</v>
      </c>
      <c r="K53" s="16">
        <f>E53*G53</f>
        <v>13918.32</v>
      </c>
      <c r="L53" s="17">
        <f>SUM(J53,K53)</f>
        <v>14254.679399999999</v>
      </c>
      <c r="M53" s="15">
        <f t="shared" si="40"/>
        <v>0</v>
      </c>
      <c r="N53" s="15">
        <f t="shared" si="40"/>
        <v>0</v>
      </c>
      <c r="O53" s="16"/>
      <c r="P53" s="16"/>
      <c r="Q53" s="58"/>
      <c r="R53" s="15"/>
      <c r="S53" s="15"/>
      <c r="T53" s="18"/>
    </row>
    <row r="54" spans="1:20" ht="27.75" customHeight="1">
      <c r="A54" s="74"/>
      <c r="B54" s="75"/>
      <c r="C54" s="77"/>
      <c r="D54" s="19" t="s">
        <v>72</v>
      </c>
      <c r="E54" s="20">
        <f>SUM(E51,E52,E53)</f>
        <v>1126.6999999999998</v>
      </c>
      <c r="F54" s="20">
        <v>0.87</v>
      </c>
      <c r="G54" s="20">
        <v>36</v>
      </c>
      <c r="H54" s="20">
        <f>SUM(H51,H52,H53)</f>
        <v>980.229</v>
      </c>
      <c r="I54" s="20">
        <f>SUM(I51,I52,I53)</f>
        <v>40561.2</v>
      </c>
      <c r="J54" s="20">
        <f aca="true" t="shared" si="41" ref="J54:S54">SUM(J51,J52,J53)</f>
        <v>980.229</v>
      </c>
      <c r="K54" s="20">
        <f t="shared" si="41"/>
        <v>40561.2</v>
      </c>
      <c r="L54" s="20">
        <f t="shared" si="41"/>
        <v>41541.429000000004</v>
      </c>
      <c r="M54" s="20">
        <f t="shared" si="41"/>
        <v>0</v>
      </c>
      <c r="N54" s="20">
        <f t="shared" si="41"/>
        <v>0</v>
      </c>
      <c r="O54" s="20">
        <f t="shared" si="41"/>
        <v>0</v>
      </c>
      <c r="P54" s="20">
        <f t="shared" si="41"/>
        <v>0</v>
      </c>
      <c r="Q54" s="59">
        <f t="shared" si="41"/>
        <v>0</v>
      </c>
      <c r="R54" s="20">
        <f t="shared" si="41"/>
        <v>0</v>
      </c>
      <c r="S54" s="20">
        <f t="shared" si="41"/>
        <v>0</v>
      </c>
      <c r="T54" s="22"/>
    </row>
    <row r="55" spans="1:20" ht="12.75">
      <c r="A55" s="74"/>
      <c r="B55" s="75"/>
      <c r="C55" s="77"/>
      <c r="D55" s="31" t="s">
        <v>73</v>
      </c>
      <c r="E55" s="32">
        <v>411.88</v>
      </c>
      <c r="F55" s="14">
        <v>0.87</v>
      </c>
      <c r="G55" s="14">
        <v>36</v>
      </c>
      <c r="H55" s="15">
        <f>E55*F55</f>
        <v>358.3356</v>
      </c>
      <c r="I55" s="15">
        <f>E55*G55</f>
        <v>14827.68</v>
      </c>
      <c r="J55" s="16">
        <f>(E55*F55)</f>
        <v>358.3356</v>
      </c>
      <c r="K55" s="16">
        <f>E55*G55</f>
        <v>14827.68</v>
      </c>
      <c r="L55" s="17">
        <f>SUM(J55,K55)</f>
        <v>15186.0156</v>
      </c>
      <c r="M55" s="15">
        <f aca="true" t="shared" si="42" ref="M55:N57">J55-H55</f>
        <v>0</v>
      </c>
      <c r="N55" s="15">
        <f t="shared" si="42"/>
        <v>0</v>
      </c>
      <c r="O55" s="16"/>
      <c r="P55" s="16"/>
      <c r="Q55" s="58"/>
      <c r="R55" s="15"/>
      <c r="S55" s="15"/>
      <c r="T55" s="18"/>
    </row>
    <row r="56" spans="1:20" ht="12.75">
      <c r="A56" s="74"/>
      <c r="B56" s="75"/>
      <c r="C56" s="77"/>
      <c r="D56" s="31" t="s">
        <v>74</v>
      </c>
      <c r="E56" s="32">
        <v>376.94</v>
      </c>
      <c r="F56" s="14">
        <v>0.87</v>
      </c>
      <c r="G56" s="14">
        <v>36</v>
      </c>
      <c r="H56" s="15">
        <f>E56*F56</f>
        <v>327.9378</v>
      </c>
      <c r="I56" s="15">
        <f>E56*G56</f>
        <v>13569.84</v>
      </c>
      <c r="J56" s="16">
        <f>(E56*F56)</f>
        <v>327.9378</v>
      </c>
      <c r="K56" s="16">
        <f>E56*G56</f>
        <v>13569.84</v>
      </c>
      <c r="L56" s="17">
        <f>SUM(J56,K56)</f>
        <v>13897.7778</v>
      </c>
      <c r="M56" s="15">
        <f t="shared" si="42"/>
        <v>0</v>
      </c>
      <c r="N56" s="15">
        <f t="shared" si="42"/>
        <v>0</v>
      </c>
      <c r="O56" s="16"/>
      <c r="P56" s="16"/>
      <c r="Q56" s="58"/>
      <c r="R56" s="15"/>
      <c r="S56" s="15"/>
      <c r="T56" s="18"/>
    </row>
    <row r="57" spans="1:20" ht="12.75">
      <c r="A57" s="74"/>
      <c r="B57" s="75"/>
      <c r="C57" s="77"/>
      <c r="D57" s="31" t="s">
        <v>75</v>
      </c>
      <c r="E57" s="33">
        <v>339.43</v>
      </c>
      <c r="F57" s="14">
        <v>0.87</v>
      </c>
      <c r="G57" s="14">
        <v>36</v>
      </c>
      <c r="H57" s="15">
        <f>E57*F57</f>
        <v>295.3041</v>
      </c>
      <c r="I57" s="15">
        <f>E57*G57</f>
        <v>12219.48</v>
      </c>
      <c r="J57" s="16">
        <f>(E57*F57)</f>
        <v>295.3041</v>
      </c>
      <c r="K57" s="16">
        <f>E57*G57</f>
        <v>12219.48</v>
      </c>
      <c r="L57" s="17">
        <f>SUM(J57,K57)</f>
        <v>12514.784099999999</v>
      </c>
      <c r="M57" s="15">
        <f t="shared" si="42"/>
        <v>0</v>
      </c>
      <c r="N57" s="15">
        <f t="shared" si="42"/>
        <v>0</v>
      </c>
      <c r="O57" s="16"/>
      <c r="P57" s="16"/>
      <c r="Q57" s="58"/>
      <c r="R57" s="15"/>
      <c r="S57" s="15"/>
      <c r="T57" s="18"/>
    </row>
    <row r="58" spans="1:20" ht="24">
      <c r="A58" s="34"/>
      <c r="B58" s="34"/>
      <c r="C58" s="34"/>
      <c r="D58" s="19" t="s">
        <v>76</v>
      </c>
      <c r="E58" s="20">
        <f>SUM(E55,E56,E57)</f>
        <v>1128.25</v>
      </c>
      <c r="F58" s="20"/>
      <c r="G58" s="20"/>
      <c r="H58" s="20">
        <f>SUM(H55,H56,H57)</f>
        <v>981.5775000000001</v>
      </c>
      <c r="I58" s="20">
        <f>SUM(I55,I56,I57)</f>
        <v>40617</v>
      </c>
      <c r="J58" s="20">
        <f aca="true" t="shared" si="43" ref="J58:S58">SUM(J55,J56,J57)</f>
        <v>981.5775000000001</v>
      </c>
      <c r="K58" s="20">
        <f t="shared" si="43"/>
        <v>40617</v>
      </c>
      <c r="L58" s="20">
        <f t="shared" si="43"/>
        <v>41598.5775</v>
      </c>
      <c r="M58" s="20">
        <f t="shared" si="43"/>
        <v>0</v>
      </c>
      <c r="N58" s="20">
        <f t="shared" si="43"/>
        <v>0</v>
      </c>
      <c r="O58" s="20">
        <f t="shared" si="43"/>
        <v>0</v>
      </c>
      <c r="P58" s="20">
        <f t="shared" si="43"/>
        <v>0</v>
      </c>
      <c r="Q58" s="59">
        <f t="shared" si="43"/>
        <v>0</v>
      </c>
      <c r="R58" s="20">
        <f t="shared" si="43"/>
        <v>0</v>
      </c>
      <c r="S58" s="20">
        <f t="shared" si="43"/>
        <v>0</v>
      </c>
      <c r="T58" s="22"/>
    </row>
    <row r="59" spans="1:20" s="37" customFormat="1" ht="24">
      <c r="A59" s="44"/>
      <c r="B59" s="44"/>
      <c r="C59" s="46"/>
      <c r="D59" s="41" t="s">
        <v>85</v>
      </c>
      <c r="E59" s="42">
        <f>SUM(E46+E50+E54+E58)</f>
        <v>4589.969999999999</v>
      </c>
      <c r="F59" s="42"/>
      <c r="G59" s="42"/>
      <c r="H59" s="42">
        <f>SUM(H46+H50+H54+H58)</f>
        <v>3993.2739</v>
      </c>
      <c r="I59" s="42">
        <f>SUM(I46+I50+I54+I58)</f>
        <v>165238.91999999998</v>
      </c>
      <c r="J59" s="42">
        <f aca="true" t="shared" si="44" ref="J59:S59">SUM(J46+J50+J54+J58)</f>
        <v>3993.2739</v>
      </c>
      <c r="K59" s="42">
        <f t="shared" si="44"/>
        <v>165238.91999999998</v>
      </c>
      <c r="L59" s="42">
        <f t="shared" si="44"/>
        <v>169232.1939</v>
      </c>
      <c r="M59" s="42">
        <f t="shared" si="44"/>
        <v>0</v>
      </c>
      <c r="N59" s="42">
        <f t="shared" si="44"/>
        <v>0</v>
      </c>
      <c r="O59" s="42">
        <f t="shared" si="44"/>
        <v>0</v>
      </c>
      <c r="P59" s="42">
        <f t="shared" si="44"/>
        <v>0</v>
      </c>
      <c r="Q59" s="62">
        <f t="shared" si="44"/>
        <v>0</v>
      </c>
      <c r="R59" s="42">
        <f t="shared" si="44"/>
        <v>0</v>
      </c>
      <c r="S59" s="42">
        <f t="shared" si="44"/>
        <v>0</v>
      </c>
      <c r="T59" s="45"/>
    </row>
    <row r="60" spans="1:20" s="37" customFormat="1" ht="36">
      <c r="A60" s="29"/>
      <c r="B60" s="29"/>
      <c r="C60" s="35"/>
      <c r="D60" s="26" t="s">
        <v>90</v>
      </c>
      <c r="E60" s="27">
        <f>E59+'2015'!E60</f>
        <v>14692.506</v>
      </c>
      <c r="F60" s="27"/>
      <c r="G60" s="27"/>
      <c r="H60" s="27">
        <f>H59+'2015'!H60</f>
        <v>11900.4081</v>
      </c>
      <c r="I60" s="27">
        <f>I59+'2015'!I60</f>
        <v>393730.6</v>
      </c>
      <c r="J60" s="27">
        <f>J59+'2015'!J60</f>
        <v>11900.4081</v>
      </c>
      <c r="K60" s="27">
        <f>K59+'2015'!K60</f>
        <v>393730.6</v>
      </c>
      <c r="L60" s="27">
        <f>L59+'2015'!L60</f>
        <v>405631.00810000004</v>
      </c>
      <c r="M60" s="27">
        <f>M59+'2015'!M60</f>
        <v>0</v>
      </c>
      <c r="N60" s="27">
        <f>N59+'2015'!N60</f>
        <v>0</v>
      </c>
      <c r="O60" s="27">
        <f>O59+'2015'!O60</f>
        <v>0</v>
      </c>
      <c r="P60" s="27">
        <f>P59+'2015'!P60</f>
        <v>0</v>
      </c>
      <c r="Q60" s="61">
        <f>Q59+'2015'!Q60</f>
        <v>77040</v>
      </c>
      <c r="R60" s="27">
        <f>R59+'2015'!R60</f>
        <v>0</v>
      </c>
      <c r="S60" s="27">
        <f>S59+'2015'!S60</f>
        <v>0</v>
      </c>
      <c r="T60" s="30"/>
    </row>
    <row r="61" spans="1:20" ht="12.75" customHeight="1">
      <c r="A61" s="74">
        <v>3</v>
      </c>
      <c r="B61" s="75" t="s">
        <v>78</v>
      </c>
      <c r="C61" s="77" t="s">
        <v>79</v>
      </c>
      <c r="D61" s="31" t="s">
        <v>61</v>
      </c>
      <c r="E61" s="32">
        <v>170.34</v>
      </c>
      <c r="F61" s="14">
        <v>0.87</v>
      </c>
      <c r="G61" s="14">
        <v>36</v>
      </c>
      <c r="H61" s="15">
        <f>E61*F61</f>
        <v>148.1958</v>
      </c>
      <c r="I61" s="15">
        <f>E61*G61</f>
        <v>6132.24</v>
      </c>
      <c r="J61" s="16">
        <f>(E61*F61)</f>
        <v>148.1958</v>
      </c>
      <c r="K61" s="16">
        <f>E61*G61</f>
        <v>6132.24</v>
      </c>
      <c r="L61" s="17">
        <f>SUM(J61,K61)</f>
        <v>6280.4358</v>
      </c>
      <c r="M61" s="15">
        <f aca="true" t="shared" si="45" ref="M61:N63">J61-H61</f>
        <v>0</v>
      </c>
      <c r="N61" s="15">
        <f t="shared" si="45"/>
        <v>0</v>
      </c>
      <c r="O61" s="16"/>
      <c r="P61" s="16"/>
      <c r="Q61" s="58"/>
      <c r="R61" s="15"/>
      <c r="S61" s="15"/>
      <c r="T61" s="18"/>
    </row>
    <row r="62" spans="1:20" ht="12.75">
      <c r="A62" s="74"/>
      <c r="B62" s="75"/>
      <c r="C62" s="77"/>
      <c r="D62" s="31" t="s">
        <v>62</v>
      </c>
      <c r="E62" s="33">
        <v>299.02</v>
      </c>
      <c r="F62" s="14">
        <v>0.87</v>
      </c>
      <c r="G62" s="14">
        <v>36</v>
      </c>
      <c r="H62" s="15">
        <f>E62*F62</f>
        <v>260.1474</v>
      </c>
      <c r="I62" s="15">
        <f>E62*G62</f>
        <v>10764.72</v>
      </c>
      <c r="J62" s="16">
        <f>(E62*F62)</f>
        <v>260.1474</v>
      </c>
      <c r="K62" s="16">
        <f>E62*G62</f>
        <v>10764.72</v>
      </c>
      <c r="L62" s="17">
        <f>SUM(J62,K62)</f>
        <v>11024.8674</v>
      </c>
      <c r="M62" s="15">
        <f t="shared" si="45"/>
        <v>0</v>
      </c>
      <c r="N62" s="15">
        <f t="shared" si="45"/>
        <v>0</v>
      </c>
      <c r="O62" s="16"/>
      <c r="P62" s="16"/>
      <c r="Q62" s="58"/>
      <c r="R62" s="15"/>
      <c r="S62" s="15"/>
      <c r="T62" s="18"/>
    </row>
    <row r="63" spans="1:20" ht="12.75">
      <c r="A63" s="74"/>
      <c r="B63" s="75"/>
      <c r="C63" s="77"/>
      <c r="D63" s="31" t="s">
        <v>63</v>
      </c>
      <c r="E63" s="33">
        <v>411.74</v>
      </c>
      <c r="F63" s="14">
        <v>0.87</v>
      </c>
      <c r="G63" s="14">
        <v>36</v>
      </c>
      <c r="H63" s="15">
        <f>E63*F63</f>
        <v>358.2138</v>
      </c>
      <c r="I63" s="15">
        <f>E63*G63</f>
        <v>14822.64</v>
      </c>
      <c r="J63" s="16">
        <f>(E63*F63)</f>
        <v>358.2138</v>
      </c>
      <c r="K63" s="16">
        <f>E63*G63</f>
        <v>14822.64</v>
      </c>
      <c r="L63" s="17">
        <f>SUM(J63,K63)</f>
        <v>15180.853799999999</v>
      </c>
      <c r="M63" s="15">
        <f t="shared" si="45"/>
        <v>0</v>
      </c>
      <c r="N63" s="15">
        <f t="shared" si="45"/>
        <v>0</v>
      </c>
      <c r="O63" s="16"/>
      <c r="P63" s="16"/>
      <c r="Q63" s="58"/>
      <c r="R63" s="15"/>
      <c r="S63" s="15"/>
      <c r="T63" s="18"/>
    </row>
    <row r="64" spans="1:20" ht="24">
      <c r="A64" s="74"/>
      <c r="B64" s="75"/>
      <c r="C64" s="77"/>
      <c r="D64" s="19" t="s">
        <v>64</v>
      </c>
      <c r="E64" s="20">
        <f>SUM(E61,E62,E63)</f>
        <v>881.1</v>
      </c>
      <c r="F64" s="20">
        <v>0.87</v>
      </c>
      <c r="G64" s="20">
        <v>36</v>
      </c>
      <c r="H64" s="20">
        <f>SUM(H61,H62,H63)</f>
        <v>766.557</v>
      </c>
      <c r="I64" s="20">
        <f>SUM(I61,I62,I63)</f>
        <v>31719.6</v>
      </c>
      <c r="J64" s="20">
        <f aca="true" t="shared" si="46" ref="J64:S64">SUM(J61,J62,J63)</f>
        <v>766.557</v>
      </c>
      <c r="K64" s="20">
        <f t="shared" si="46"/>
        <v>31719.6</v>
      </c>
      <c r="L64" s="20">
        <f t="shared" si="46"/>
        <v>32486.157</v>
      </c>
      <c r="M64" s="20">
        <f t="shared" si="46"/>
        <v>0</v>
      </c>
      <c r="N64" s="20">
        <f t="shared" si="46"/>
        <v>0</v>
      </c>
      <c r="O64" s="20">
        <f t="shared" si="46"/>
        <v>0</v>
      </c>
      <c r="P64" s="20">
        <f t="shared" si="46"/>
        <v>0</v>
      </c>
      <c r="Q64" s="59">
        <f t="shared" si="46"/>
        <v>0</v>
      </c>
      <c r="R64" s="20">
        <f t="shared" si="46"/>
        <v>0</v>
      </c>
      <c r="S64" s="20">
        <f t="shared" si="46"/>
        <v>0</v>
      </c>
      <c r="T64" s="22"/>
    </row>
    <row r="65" spans="1:20" ht="12.75">
      <c r="A65" s="74"/>
      <c r="B65" s="75"/>
      <c r="C65" s="77"/>
      <c r="D65" s="31" t="s">
        <v>65</v>
      </c>
      <c r="E65" s="32">
        <v>510.96</v>
      </c>
      <c r="F65" s="14">
        <v>0.87</v>
      </c>
      <c r="G65" s="14">
        <v>36</v>
      </c>
      <c r="H65" s="15">
        <f>E65*F65</f>
        <v>444.5352</v>
      </c>
      <c r="I65" s="15">
        <f>E65*G65</f>
        <v>18394.559999999998</v>
      </c>
      <c r="J65" s="16">
        <f>(E65*F65)</f>
        <v>444.5352</v>
      </c>
      <c r="K65" s="16">
        <f>E65*G65</f>
        <v>18394.559999999998</v>
      </c>
      <c r="L65" s="17">
        <f>SUM(J65,K65)</f>
        <v>18839.095199999996</v>
      </c>
      <c r="M65" s="15">
        <f aca="true" t="shared" si="47" ref="M65:N67">J65-H65</f>
        <v>0</v>
      </c>
      <c r="N65" s="15">
        <f t="shared" si="47"/>
        <v>0</v>
      </c>
      <c r="O65" s="16"/>
      <c r="P65" s="16"/>
      <c r="Q65" s="58"/>
      <c r="R65" s="15"/>
      <c r="S65" s="15"/>
      <c r="T65" s="18"/>
    </row>
    <row r="66" spans="1:20" ht="12.75">
      <c r="A66" s="74"/>
      <c r="B66" s="75"/>
      <c r="C66" s="77"/>
      <c r="D66" s="31" t="s">
        <v>66</v>
      </c>
      <c r="E66" s="32">
        <v>413.16</v>
      </c>
      <c r="F66" s="14">
        <v>0.87</v>
      </c>
      <c r="G66" s="14">
        <v>36</v>
      </c>
      <c r="H66" s="15">
        <f>E66*F66</f>
        <v>359.4492</v>
      </c>
      <c r="I66" s="15">
        <f>E66*G66</f>
        <v>14873.76</v>
      </c>
      <c r="J66" s="16">
        <f>(E66*F66)</f>
        <v>359.4492</v>
      </c>
      <c r="K66" s="16">
        <f>E66*G66</f>
        <v>14873.76</v>
      </c>
      <c r="L66" s="17">
        <f>SUM(J66,K66)</f>
        <v>15233.209200000001</v>
      </c>
      <c r="M66" s="15">
        <f t="shared" si="47"/>
        <v>0</v>
      </c>
      <c r="N66" s="15">
        <f t="shared" si="47"/>
        <v>0</v>
      </c>
      <c r="O66" s="16"/>
      <c r="P66" s="16"/>
      <c r="Q66" s="58"/>
      <c r="R66" s="15"/>
      <c r="S66" s="15"/>
      <c r="T66" s="18"/>
    </row>
    <row r="67" spans="1:20" ht="12.75">
      <c r="A67" s="74"/>
      <c r="B67" s="75"/>
      <c r="C67" s="77"/>
      <c r="D67" s="31" t="s">
        <v>67</v>
      </c>
      <c r="E67" s="32">
        <v>520.36</v>
      </c>
      <c r="F67" s="14">
        <v>0.87</v>
      </c>
      <c r="G67" s="14">
        <v>36</v>
      </c>
      <c r="H67" s="15">
        <f>E67*F67</f>
        <v>452.71320000000003</v>
      </c>
      <c r="I67" s="15">
        <f>E67*G67</f>
        <v>18732.96</v>
      </c>
      <c r="J67" s="16">
        <f>(E67*F67)</f>
        <v>452.71320000000003</v>
      </c>
      <c r="K67" s="16">
        <f>E67*G67</f>
        <v>18732.96</v>
      </c>
      <c r="L67" s="17">
        <f>SUM(J67,K67)</f>
        <v>19185.673199999997</v>
      </c>
      <c r="M67" s="15">
        <f t="shared" si="47"/>
        <v>0</v>
      </c>
      <c r="N67" s="15">
        <f t="shared" si="47"/>
        <v>0</v>
      </c>
      <c r="O67" s="16"/>
      <c r="P67" s="16"/>
      <c r="Q67" s="58"/>
      <c r="R67" s="15"/>
      <c r="S67" s="15"/>
      <c r="T67" s="18"/>
    </row>
    <row r="68" spans="1:20" ht="24">
      <c r="A68" s="74"/>
      <c r="B68" s="75"/>
      <c r="C68" s="77"/>
      <c r="D68" s="19" t="s">
        <v>68</v>
      </c>
      <c r="E68" s="20">
        <f>SUM(E65,E66,E67)</f>
        <v>1444.48</v>
      </c>
      <c r="F68" s="20">
        <v>0.87</v>
      </c>
      <c r="G68" s="20">
        <v>36</v>
      </c>
      <c r="H68" s="20">
        <f>SUM(H65,H66,H67)</f>
        <v>1256.6976</v>
      </c>
      <c r="I68" s="20">
        <f>SUM(I65,I66,I67)</f>
        <v>52001.28</v>
      </c>
      <c r="J68" s="20">
        <f aca="true" t="shared" si="48" ref="J68:S68">SUM(J65,J66,J67)</f>
        <v>1256.6976</v>
      </c>
      <c r="K68" s="20">
        <f t="shared" si="48"/>
        <v>52001.28</v>
      </c>
      <c r="L68" s="20">
        <f t="shared" si="48"/>
        <v>53257.97759999999</v>
      </c>
      <c r="M68" s="20">
        <f t="shared" si="48"/>
        <v>0</v>
      </c>
      <c r="N68" s="20">
        <f t="shared" si="48"/>
        <v>0</v>
      </c>
      <c r="O68" s="20">
        <f t="shared" si="48"/>
        <v>0</v>
      </c>
      <c r="P68" s="20">
        <f t="shared" si="48"/>
        <v>0</v>
      </c>
      <c r="Q68" s="59">
        <f t="shared" si="48"/>
        <v>0</v>
      </c>
      <c r="R68" s="20">
        <f t="shared" si="48"/>
        <v>0</v>
      </c>
      <c r="S68" s="20">
        <f t="shared" si="48"/>
        <v>0</v>
      </c>
      <c r="T68" s="22"/>
    </row>
    <row r="69" spans="1:20" ht="12.75">
      <c r="A69" s="74"/>
      <c r="B69" s="75"/>
      <c r="C69" s="77"/>
      <c r="D69" s="31" t="s">
        <v>69</v>
      </c>
      <c r="E69" s="32">
        <v>463.42</v>
      </c>
      <c r="F69" s="14">
        <v>0.87</v>
      </c>
      <c r="G69" s="14">
        <v>36</v>
      </c>
      <c r="H69" s="15">
        <f>E69*F69</f>
        <v>403.1754</v>
      </c>
      <c r="I69" s="15">
        <f>E69*G69</f>
        <v>16683.12</v>
      </c>
      <c r="J69" s="16">
        <f>(E69*F69)</f>
        <v>403.1754</v>
      </c>
      <c r="K69" s="16">
        <f>E69*G69</f>
        <v>16683.12</v>
      </c>
      <c r="L69" s="17">
        <f>SUM(J69,K69)</f>
        <v>17086.2954</v>
      </c>
      <c r="M69" s="15">
        <f aca="true" t="shared" si="49" ref="M69:N71">J69-H69</f>
        <v>0</v>
      </c>
      <c r="N69" s="15">
        <f t="shared" si="49"/>
        <v>0</v>
      </c>
      <c r="O69" s="16"/>
      <c r="P69" s="16"/>
      <c r="Q69" s="58">
        <v>318000</v>
      </c>
      <c r="R69" s="15"/>
      <c r="S69" s="15"/>
      <c r="T69" s="18"/>
    </row>
    <row r="70" spans="1:20" ht="12.75">
      <c r="A70" s="74"/>
      <c r="B70" s="75"/>
      <c r="C70" s="77"/>
      <c r="D70" s="31" t="s">
        <v>70</v>
      </c>
      <c r="E70" s="32">
        <v>550.94</v>
      </c>
      <c r="F70" s="14">
        <v>0.87</v>
      </c>
      <c r="G70" s="14">
        <v>36</v>
      </c>
      <c r="H70" s="15">
        <f>E70*F70</f>
        <v>479.31780000000003</v>
      </c>
      <c r="I70" s="15">
        <f>E70*G70</f>
        <v>19833.840000000004</v>
      </c>
      <c r="J70" s="16">
        <f>(E70*F70)</f>
        <v>479.31780000000003</v>
      </c>
      <c r="K70" s="16">
        <f>E70*G70</f>
        <v>19833.840000000004</v>
      </c>
      <c r="L70" s="17">
        <f>SUM(J70,K70)</f>
        <v>20313.157800000004</v>
      </c>
      <c r="M70" s="15">
        <f t="shared" si="49"/>
        <v>0</v>
      </c>
      <c r="N70" s="15">
        <f t="shared" si="49"/>
        <v>0</v>
      </c>
      <c r="O70" s="16"/>
      <c r="P70" s="16"/>
      <c r="Q70" s="58"/>
      <c r="R70" s="15"/>
      <c r="S70" s="15"/>
      <c r="T70" s="18"/>
    </row>
    <row r="71" spans="1:20" ht="12.75">
      <c r="A71" s="74"/>
      <c r="B71" s="75"/>
      <c r="C71" s="77"/>
      <c r="D71" s="31" t="s">
        <v>71</v>
      </c>
      <c r="E71" s="33">
        <v>540.97</v>
      </c>
      <c r="F71" s="14">
        <v>0.87</v>
      </c>
      <c r="G71" s="14">
        <v>36</v>
      </c>
      <c r="H71" s="15">
        <f>E71*F71</f>
        <v>470.64390000000003</v>
      </c>
      <c r="I71" s="15">
        <f>E71*G71</f>
        <v>19474.920000000002</v>
      </c>
      <c r="J71" s="16">
        <f>(E71*F71)</f>
        <v>470.64390000000003</v>
      </c>
      <c r="K71" s="16">
        <f>E71*G71</f>
        <v>19474.920000000002</v>
      </c>
      <c r="L71" s="17">
        <f>SUM(J71,K71)</f>
        <v>19945.5639</v>
      </c>
      <c r="M71" s="15">
        <f t="shared" si="49"/>
        <v>0</v>
      </c>
      <c r="N71" s="15">
        <f t="shared" si="49"/>
        <v>0</v>
      </c>
      <c r="O71" s="16"/>
      <c r="P71" s="16"/>
      <c r="Q71" s="58"/>
      <c r="R71" s="15"/>
      <c r="S71" s="15"/>
      <c r="T71" s="18"/>
    </row>
    <row r="72" spans="1:20" ht="24">
      <c r="A72" s="74"/>
      <c r="B72" s="75"/>
      <c r="C72" s="77"/>
      <c r="D72" s="19" t="s">
        <v>72</v>
      </c>
      <c r="E72" s="20">
        <f>SUM(E69,E70,E71)</f>
        <v>1555.3300000000002</v>
      </c>
      <c r="F72" s="20">
        <v>0.87</v>
      </c>
      <c r="G72" s="20">
        <v>36</v>
      </c>
      <c r="H72" s="20">
        <f>SUM(H69,H70,H71)</f>
        <v>1353.1371000000001</v>
      </c>
      <c r="I72" s="20">
        <f>SUM(I69,I70,I71)</f>
        <v>55991.880000000005</v>
      </c>
      <c r="J72" s="20">
        <f aca="true" t="shared" si="50" ref="J72:S72">SUM(J69,J70,J71)</f>
        <v>1353.1371000000001</v>
      </c>
      <c r="K72" s="20">
        <f t="shared" si="50"/>
        <v>55991.880000000005</v>
      </c>
      <c r="L72" s="20">
        <f t="shared" si="50"/>
        <v>57345.017100000005</v>
      </c>
      <c r="M72" s="20">
        <f t="shared" si="50"/>
        <v>0</v>
      </c>
      <c r="N72" s="20">
        <f t="shared" si="50"/>
        <v>0</v>
      </c>
      <c r="O72" s="20">
        <f t="shared" si="50"/>
        <v>0</v>
      </c>
      <c r="P72" s="20">
        <f t="shared" si="50"/>
        <v>0</v>
      </c>
      <c r="Q72" s="59">
        <f t="shared" si="50"/>
        <v>318000</v>
      </c>
      <c r="R72" s="20">
        <f t="shared" si="50"/>
        <v>0</v>
      </c>
      <c r="S72" s="20">
        <f t="shared" si="50"/>
        <v>0</v>
      </c>
      <c r="T72" s="22"/>
    </row>
    <row r="73" spans="1:20" ht="12.75">
      <c r="A73" s="74"/>
      <c r="B73" s="75"/>
      <c r="C73" s="77"/>
      <c r="D73" s="31" t="s">
        <v>73</v>
      </c>
      <c r="E73" s="32">
        <v>622.34</v>
      </c>
      <c r="F73" s="14">
        <v>0.87</v>
      </c>
      <c r="G73" s="14">
        <v>36</v>
      </c>
      <c r="H73" s="15">
        <f>E73*F73</f>
        <v>541.4358</v>
      </c>
      <c r="I73" s="15">
        <f>E73*G73</f>
        <v>22404.24</v>
      </c>
      <c r="J73" s="16">
        <f>(E73*F73)</f>
        <v>541.4358</v>
      </c>
      <c r="K73" s="16">
        <f>E73*G73</f>
        <v>22404.24</v>
      </c>
      <c r="L73" s="17">
        <f>SUM(J73,K73)</f>
        <v>22945.6758</v>
      </c>
      <c r="M73" s="15">
        <f aca="true" t="shared" si="51" ref="M73:N75">J73-H73</f>
        <v>0</v>
      </c>
      <c r="N73" s="15">
        <f t="shared" si="51"/>
        <v>0</v>
      </c>
      <c r="O73" s="16"/>
      <c r="P73" s="16"/>
      <c r="Q73" s="58"/>
      <c r="R73" s="15"/>
      <c r="S73" s="15"/>
      <c r="T73" s="18"/>
    </row>
    <row r="74" spans="1:20" ht="12.75">
      <c r="A74" s="74"/>
      <c r="B74" s="75"/>
      <c r="C74" s="77"/>
      <c r="D74" s="31" t="s">
        <v>74</v>
      </c>
      <c r="E74" s="32">
        <v>637.8</v>
      </c>
      <c r="F74" s="14">
        <v>0.87</v>
      </c>
      <c r="G74" s="14">
        <v>36</v>
      </c>
      <c r="H74" s="15">
        <f>E74*F74</f>
        <v>554.886</v>
      </c>
      <c r="I74" s="15">
        <f>E74*G74</f>
        <v>22960.8</v>
      </c>
      <c r="J74" s="16">
        <f>(E74*F74)</f>
        <v>554.886</v>
      </c>
      <c r="K74" s="16">
        <f>E74*G74</f>
        <v>22960.8</v>
      </c>
      <c r="L74" s="17">
        <f>SUM(J74,K74)</f>
        <v>23515.685999999998</v>
      </c>
      <c r="M74" s="15">
        <f t="shared" si="51"/>
        <v>0</v>
      </c>
      <c r="N74" s="15">
        <f t="shared" si="51"/>
        <v>0</v>
      </c>
      <c r="O74" s="16"/>
      <c r="P74" s="16"/>
      <c r="Q74" s="58"/>
      <c r="R74" s="15"/>
      <c r="S74" s="15"/>
      <c r="T74" s="18"/>
    </row>
    <row r="75" spans="1:20" ht="12.75">
      <c r="A75" s="74"/>
      <c r="B75" s="75"/>
      <c r="C75" s="77"/>
      <c r="D75" s="31" t="s">
        <v>75</v>
      </c>
      <c r="E75" s="33">
        <v>450.47</v>
      </c>
      <c r="F75" s="14">
        <v>0.87</v>
      </c>
      <c r="G75" s="14">
        <v>36</v>
      </c>
      <c r="H75" s="15">
        <f>E75*F75</f>
        <v>391.9089</v>
      </c>
      <c r="I75" s="15">
        <f>E75*G75</f>
        <v>16216.920000000002</v>
      </c>
      <c r="J75" s="16">
        <f>(E75*F75)</f>
        <v>391.9089</v>
      </c>
      <c r="K75" s="16">
        <f>E75*G75</f>
        <v>16216.920000000002</v>
      </c>
      <c r="L75" s="17">
        <f>SUM(J75,K75)</f>
        <v>16608.8289</v>
      </c>
      <c r="M75" s="15">
        <f t="shared" si="51"/>
        <v>0</v>
      </c>
      <c r="N75" s="15">
        <f t="shared" si="51"/>
        <v>0</v>
      </c>
      <c r="O75" s="16"/>
      <c r="P75" s="16"/>
      <c r="Q75" s="58"/>
      <c r="R75" s="15"/>
      <c r="S75" s="15"/>
      <c r="T75" s="18"/>
    </row>
    <row r="76" spans="1:20" ht="24">
      <c r="A76" s="38"/>
      <c r="B76" s="38"/>
      <c r="C76" s="38"/>
      <c r="D76" s="19" t="s">
        <v>76</v>
      </c>
      <c r="E76" s="20">
        <f>SUM(E73,E74,E75)</f>
        <v>1710.61</v>
      </c>
      <c r="F76" s="20"/>
      <c r="G76" s="20"/>
      <c r="H76" s="20">
        <f>SUM(H73,H74,H75)</f>
        <v>1488.2307</v>
      </c>
      <c r="I76" s="20">
        <f>SUM(I73,I74,I75)</f>
        <v>61581.96000000001</v>
      </c>
      <c r="J76" s="20">
        <f aca="true" t="shared" si="52" ref="J76:S76">SUM(J73,J74,J75)</f>
        <v>1488.2307</v>
      </c>
      <c r="K76" s="20">
        <f t="shared" si="52"/>
        <v>61581.96000000001</v>
      </c>
      <c r="L76" s="20">
        <f t="shared" si="52"/>
        <v>63070.1907</v>
      </c>
      <c r="M76" s="20">
        <f t="shared" si="52"/>
        <v>0</v>
      </c>
      <c r="N76" s="20">
        <f t="shared" si="52"/>
        <v>0</v>
      </c>
      <c r="O76" s="20">
        <f t="shared" si="52"/>
        <v>0</v>
      </c>
      <c r="P76" s="20">
        <f t="shared" si="52"/>
        <v>0</v>
      </c>
      <c r="Q76" s="59">
        <f t="shared" si="52"/>
        <v>0</v>
      </c>
      <c r="R76" s="20">
        <f t="shared" si="52"/>
        <v>0</v>
      </c>
      <c r="S76" s="20">
        <f t="shared" si="52"/>
        <v>0</v>
      </c>
      <c r="T76" s="22"/>
    </row>
    <row r="77" spans="1:20" s="37" customFormat="1" ht="24">
      <c r="A77" s="44"/>
      <c r="B77" s="44"/>
      <c r="C77" s="46"/>
      <c r="D77" s="41" t="s">
        <v>85</v>
      </c>
      <c r="E77" s="42">
        <f>SUM(E64+E68+E72+E76)</f>
        <v>5591.5199999999995</v>
      </c>
      <c r="F77" s="42"/>
      <c r="G77" s="42"/>
      <c r="H77" s="42">
        <f>SUM(H64+H68+H72+H76)</f>
        <v>4864.6224</v>
      </c>
      <c r="I77" s="42">
        <f>SUM(I64+I68+I72+I76)</f>
        <v>201294.72000000003</v>
      </c>
      <c r="J77" s="42">
        <f aca="true" t="shared" si="53" ref="J77:S77">SUM(J64+J68+J72+J76)</f>
        <v>4864.6224</v>
      </c>
      <c r="K77" s="42">
        <f t="shared" si="53"/>
        <v>201294.72000000003</v>
      </c>
      <c r="L77" s="42">
        <f t="shared" si="53"/>
        <v>206159.3424</v>
      </c>
      <c r="M77" s="42">
        <f t="shared" si="53"/>
        <v>0</v>
      </c>
      <c r="N77" s="42">
        <f t="shared" si="53"/>
        <v>0</v>
      </c>
      <c r="O77" s="42">
        <f t="shared" si="53"/>
        <v>0</v>
      </c>
      <c r="P77" s="42">
        <f t="shared" si="53"/>
        <v>0</v>
      </c>
      <c r="Q77" s="62">
        <f t="shared" si="53"/>
        <v>318000</v>
      </c>
      <c r="R77" s="42">
        <f t="shared" si="53"/>
        <v>0</v>
      </c>
      <c r="S77" s="42">
        <f t="shared" si="53"/>
        <v>0</v>
      </c>
      <c r="T77" s="45"/>
    </row>
    <row r="78" spans="1:20" s="37" customFormat="1" ht="36">
      <c r="A78" s="29"/>
      <c r="B78" s="29"/>
      <c r="C78" s="35"/>
      <c r="D78" s="26" t="s">
        <v>90</v>
      </c>
      <c r="E78" s="27">
        <f>E77+'2015'!E78</f>
        <v>19079.98</v>
      </c>
      <c r="F78" s="27"/>
      <c r="G78" s="27"/>
      <c r="H78" s="27">
        <f>H77+'2015'!H78</f>
        <v>15471.21</v>
      </c>
      <c r="I78" s="27">
        <f>I77+'2015'!I78</f>
        <v>504362.48000000004</v>
      </c>
      <c r="J78" s="27">
        <f>J77+'2015'!J78</f>
        <v>15471.21</v>
      </c>
      <c r="K78" s="27">
        <f>K77+'2015'!K78</f>
        <v>504362.48000000004</v>
      </c>
      <c r="L78" s="27">
        <f>L77+'2015'!L78</f>
        <v>519833.68999999994</v>
      </c>
      <c r="M78" s="27">
        <f>M77+'2015'!M78</f>
        <v>0</v>
      </c>
      <c r="N78" s="27">
        <f>N77+'2015'!N78</f>
        <v>0</v>
      </c>
      <c r="O78" s="27">
        <f>O77+'2015'!O78</f>
        <v>0</v>
      </c>
      <c r="P78" s="27">
        <f>P77+'2015'!P78</f>
        <v>0</v>
      </c>
      <c r="Q78" s="61">
        <f>Q77+'2015'!Q78</f>
        <v>341520</v>
      </c>
      <c r="R78" s="27">
        <f>R77+'2015'!R78</f>
        <v>0</v>
      </c>
      <c r="S78" s="27">
        <f>S77+'2015'!S78</f>
        <v>0</v>
      </c>
      <c r="T78" s="30"/>
    </row>
    <row r="79" spans="1:20" ht="12.75" customHeight="1">
      <c r="A79" s="78">
        <v>4</v>
      </c>
      <c r="B79" s="75" t="s">
        <v>59</v>
      </c>
      <c r="C79" s="76" t="s">
        <v>80</v>
      </c>
      <c r="D79" s="31" t="s">
        <v>61</v>
      </c>
      <c r="E79" s="32">
        <v>145.8</v>
      </c>
      <c r="F79" s="14">
        <v>0.87</v>
      </c>
      <c r="G79" s="14">
        <v>36</v>
      </c>
      <c r="H79" s="15">
        <f>E79*F79</f>
        <v>126.846</v>
      </c>
      <c r="I79" s="15">
        <f>E79*G79</f>
        <v>5248.8</v>
      </c>
      <c r="J79" s="16">
        <f>(E79*F79)</f>
        <v>126.846</v>
      </c>
      <c r="K79" s="16">
        <f>E79*G79</f>
        <v>5248.8</v>
      </c>
      <c r="L79" s="17">
        <f>SUM(J79,K79)</f>
        <v>5375.646000000001</v>
      </c>
      <c r="M79" s="15">
        <f aca="true" t="shared" si="54" ref="M79:N81">J79-H79</f>
        <v>0</v>
      </c>
      <c r="N79" s="15">
        <f t="shared" si="54"/>
        <v>0</v>
      </c>
      <c r="O79" s="16"/>
      <c r="P79" s="16"/>
      <c r="Q79" s="58"/>
      <c r="R79" s="15"/>
      <c r="S79" s="15"/>
      <c r="T79" s="18"/>
    </row>
    <row r="80" spans="1:20" ht="12.75" customHeight="1">
      <c r="A80" s="78"/>
      <c r="B80" s="75"/>
      <c r="C80" s="76"/>
      <c r="D80" s="31" t="s">
        <v>62</v>
      </c>
      <c r="E80" s="33">
        <v>215.96</v>
      </c>
      <c r="F80" s="14">
        <v>0.87</v>
      </c>
      <c r="G80" s="14">
        <v>36</v>
      </c>
      <c r="H80" s="15">
        <f>E80*F80</f>
        <v>187.8852</v>
      </c>
      <c r="I80" s="15">
        <f>E80*G80</f>
        <v>7774.56</v>
      </c>
      <c r="J80" s="16">
        <f>(E80*F80)</f>
        <v>187.8852</v>
      </c>
      <c r="K80" s="16">
        <f>E80*G80</f>
        <v>7774.56</v>
      </c>
      <c r="L80" s="17">
        <f>SUM(J80,K80)</f>
        <v>7962.4452</v>
      </c>
      <c r="M80" s="15">
        <f t="shared" si="54"/>
        <v>0</v>
      </c>
      <c r="N80" s="15">
        <f t="shared" si="54"/>
        <v>0</v>
      </c>
      <c r="O80" s="16"/>
      <c r="P80" s="16"/>
      <c r="Q80" s="58"/>
      <c r="R80" s="15"/>
      <c r="S80" s="15"/>
      <c r="T80" s="18"/>
    </row>
    <row r="81" spans="1:20" ht="12.75" customHeight="1">
      <c r="A81" s="78"/>
      <c r="B81" s="75"/>
      <c r="C81" s="76"/>
      <c r="D81" s="31" t="s">
        <v>63</v>
      </c>
      <c r="E81" s="33">
        <v>225.22</v>
      </c>
      <c r="F81" s="14">
        <v>0.87</v>
      </c>
      <c r="G81" s="14">
        <v>36</v>
      </c>
      <c r="H81" s="15">
        <f>E81*F81</f>
        <v>195.9414</v>
      </c>
      <c r="I81" s="15">
        <f>E81*G81</f>
        <v>8107.92</v>
      </c>
      <c r="J81" s="16">
        <f>(E81*F81)</f>
        <v>195.9414</v>
      </c>
      <c r="K81" s="16">
        <f>E81*G81</f>
        <v>8107.92</v>
      </c>
      <c r="L81" s="17">
        <f>SUM(J81,K81)</f>
        <v>8303.8614</v>
      </c>
      <c r="M81" s="15">
        <f t="shared" si="54"/>
        <v>0</v>
      </c>
      <c r="N81" s="15">
        <f t="shared" si="54"/>
        <v>0</v>
      </c>
      <c r="O81" s="16"/>
      <c r="P81" s="16"/>
      <c r="Q81" s="58"/>
      <c r="R81" s="15"/>
      <c r="S81" s="15"/>
      <c r="T81" s="18"/>
    </row>
    <row r="82" spans="1:20" ht="12.75" customHeight="1">
      <c r="A82" s="78"/>
      <c r="B82" s="75"/>
      <c r="C82" s="76"/>
      <c r="D82" s="19" t="s">
        <v>64</v>
      </c>
      <c r="E82" s="20">
        <f>SUM(E79,E80,E81)</f>
        <v>586.98</v>
      </c>
      <c r="F82" s="20">
        <v>0.87</v>
      </c>
      <c r="G82" s="20">
        <v>36</v>
      </c>
      <c r="H82" s="20">
        <f>SUM(H79,H80,H81)</f>
        <v>510.6726</v>
      </c>
      <c r="I82" s="20">
        <f>SUM(I79,I80,I81)</f>
        <v>21131.28</v>
      </c>
      <c r="J82" s="20">
        <f aca="true" t="shared" si="55" ref="J82:S82">SUM(J79,J80,J81)</f>
        <v>510.6726</v>
      </c>
      <c r="K82" s="20">
        <f t="shared" si="55"/>
        <v>21131.28</v>
      </c>
      <c r="L82" s="20">
        <f t="shared" si="55"/>
        <v>21641.9526</v>
      </c>
      <c r="M82" s="20">
        <f t="shared" si="55"/>
        <v>0</v>
      </c>
      <c r="N82" s="20">
        <f t="shared" si="55"/>
        <v>0</v>
      </c>
      <c r="O82" s="20">
        <f t="shared" si="55"/>
        <v>0</v>
      </c>
      <c r="P82" s="20">
        <f t="shared" si="55"/>
        <v>0</v>
      </c>
      <c r="Q82" s="59">
        <f t="shared" si="55"/>
        <v>0</v>
      </c>
      <c r="R82" s="20">
        <f t="shared" si="55"/>
        <v>0</v>
      </c>
      <c r="S82" s="20">
        <f t="shared" si="55"/>
        <v>0</v>
      </c>
      <c r="T82" s="22"/>
    </row>
    <row r="83" spans="1:20" ht="12.75" customHeight="1">
      <c r="A83" s="78"/>
      <c r="B83" s="75"/>
      <c r="C83" s="76"/>
      <c r="D83" s="31" t="s">
        <v>65</v>
      </c>
      <c r="E83" s="32">
        <v>224.52</v>
      </c>
      <c r="F83" s="14">
        <v>0.87</v>
      </c>
      <c r="G83" s="14">
        <v>36</v>
      </c>
      <c r="H83" s="15">
        <f>E83*F83</f>
        <v>195.3324</v>
      </c>
      <c r="I83" s="15">
        <f>E83*G83</f>
        <v>8082.72</v>
      </c>
      <c r="J83" s="16">
        <f>(E83*F83)</f>
        <v>195.3324</v>
      </c>
      <c r="K83" s="16">
        <f>E83*G83</f>
        <v>8082.72</v>
      </c>
      <c r="L83" s="17">
        <f>SUM(J83,K83)</f>
        <v>8278.0524</v>
      </c>
      <c r="M83" s="15">
        <f aca="true" t="shared" si="56" ref="M83:N85">J83-H83</f>
        <v>0</v>
      </c>
      <c r="N83" s="15">
        <f t="shared" si="56"/>
        <v>0</v>
      </c>
      <c r="O83" s="16"/>
      <c r="P83" s="16"/>
      <c r="Q83" s="58"/>
      <c r="R83" s="15"/>
      <c r="S83" s="15"/>
      <c r="T83" s="18"/>
    </row>
    <row r="84" spans="1:20" ht="12.75" customHeight="1">
      <c r="A84" s="78"/>
      <c r="B84" s="75"/>
      <c r="C84" s="76"/>
      <c r="D84" s="31" t="s">
        <v>66</v>
      </c>
      <c r="E84" s="32">
        <v>215.6</v>
      </c>
      <c r="F84" s="14">
        <v>0.87</v>
      </c>
      <c r="G84" s="14">
        <v>36</v>
      </c>
      <c r="H84" s="15">
        <f>E84*F84</f>
        <v>187.572</v>
      </c>
      <c r="I84" s="15">
        <f>E84*G84</f>
        <v>7761.599999999999</v>
      </c>
      <c r="J84" s="16">
        <f>(E84*F84)</f>
        <v>187.572</v>
      </c>
      <c r="K84" s="16">
        <f>E84*G84</f>
        <v>7761.599999999999</v>
      </c>
      <c r="L84" s="17">
        <f>SUM(J84,K84)</f>
        <v>7949.172</v>
      </c>
      <c r="M84" s="15">
        <f t="shared" si="56"/>
        <v>0</v>
      </c>
      <c r="N84" s="15">
        <f t="shared" si="56"/>
        <v>0</v>
      </c>
      <c r="O84" s="16"/>
      <c r="P84" s="16"/>
      <c r="Q84" s="58"/>
      <c r="R84" s="15"/>
      <c r="S84" s="15"/>
      <c r="T84" s="18"/>
    </row>
    <row r="85" spans="1:20" ht="12.75" customHeight="1">
      <c r="A85" s="78"/>
      <c r="B85" s="75"/>
      <c r="C85" s="76"/>
      <c r="D85" s="31" t="s">
        <v>67</v>
      </c>
      <c r="E85" s="32">
        <v>203.54</v>
      </c>
      <c r="F85" s="14">
        <v>0.87</v>
      </c>
      <c r="G85" s="14">
        <v>36</v>
      </c>
      <c r="H85" s="15">
        <f>E85*F85</f>
        <v>177.0798</v>
      </c>
      <c r="I85" s="15">
        <f>E85*G85</f>
        <v>7327.44</v>
      </c>
      <c r="J85" s="16">
        <f>(E85*F85)</f>
        <v>177.0798</v>
      </c>
      <c r="K85" s="16">
        <f>E85*G85</f>
        <v>7327.44</v>
      </c>
      <c r="L85" s="17">
        <f>SUM(J85,K85)</f>
        <v>7504.5198</v>
      </c>
      <c r="M85" s="15">
        <f t="shared" si="56"/>
        <v>0</v>
      </c>
      <c r="N85" s="15">
        <f t="shared" si="56"/>
        <v>0</v>
      </c>
      <c r="O85" s="16"/>
      <c r="P85" s="16"/>
      <c r="Q85" s="58"/>
      <c r="R85" s="15"/>
      <c r="S85" s="15"/>
      <c r="T85" s="18"/>
    </row>
    <row r="86" spans="1:20" ht="12.75" customHeight="1">
      <c r="A86" s="78"/>
      <c r="B86" s="75"/>
      <c r="C86" s="76"/>
      <c r="D86" s="19" t="s">
        <v>68</v>
      </c>
      <c r="E86" s="20">
        <f>SUM(E83,E84,E85)</f>
        <v>643.66</v>
      </c>
      <c r="F86" s="20">
        <v>0.87</v>
      </c>
      <c r="G86" s="20">
        <v>36</v>
      </c>
      <c r="H86" s="20">
        <f>SUM(H83,H84,H85)</f>
        <v>559.9842</v>
      </c>
      <c r="I86" s="20">
        <f>SUM(I83,I84,I85)</f>
        <v>23171.76</v>
      </c>
      <c r="J86" s="20">
        <f aca="true" t="shared" si="57" ref="J86:S86">SUM(J83,J84,J85)</f>
        <v>559.9842</v>
      </c>
      <c r="K86" s="20">
        <f t="shared" si="57"/>
        <v>23171.76</v>
      </c>
      <c r="L86" s="20">
        <f t="shared" si="57"/>
        <v>23731.7442</v>
      </c>
      <c r="M86" s="20">
        <f t="shared" si="57"/>
        <v>0</v>
      </c>
      <c r="N86" s="20">
        <f t="shared" si="57"/>
        <v>0</v>
      </c>
      <c r="O86" s="20">
        <f t="shared" si="57"/>
        <v>0</v>
      </c>
      <c r="P86" s="20">
        <f t="shared" si="57"/>
        <v>0</v>
      </c>
      <c r="Q86" s="59">
        <f t="shared" si="57"/>
        <v>0</v>
      </c>
      <c r="R86" s="20">
        <f t="shared" si="57"/>
        <v>0</v>
      </c>
      <c r="S86" s="20">
        <f t="shared" si="57"/>
        <v>0</v>
      </c>
      <c r="T86" s="22"/>
    </row>
    <row r="87" spans="1:20" ht="12.75" customHeight="1">
      <c r="A87" s="78"/>
      <c r="B87" s="75"/>
      <c r="C87" s="76"/>
      <c r="D87" s="31" t="s">
        <v>69</v>
      </c>
      <c r="E87" s="32">
        <v>223.42</v>
      </c>
      <c r="F87" s="14">
        <v>0.87</v>
      </c>
      <c r="G87" s="14">
        <v>36</v>
      </c>
      <c r="H87" s="15">
        <f>E87*F87</f>
        <v>194.37539999999998</v>
      </c>
      <c r="I87" s="15">
        <f>E87*G87</f>
        <v>8043.12</v>
      </c>
      <c r="J87" s="16">
        <f>(E87*F87)</f>
        <v>194.37539999999998</v>
      </c>
      <c r="K87" s="16">
        <f>E87*G87</f>
        <v>8043.12</v>
      </c>
      <c r="L87" s="17">
        <f>SUM(J87,K87)</f>
        <v>8237.4954</v>
      </c>
      <c r="M87" s="15">
        <f aca="true" t="shared" si="58" ref="M87:N89">J87-H87</f>
        <v>0</v>
      </c>
      <c r="N87" s="15">
        <f t="shared" si="58"/>
        <v>0</v>
      </c>
      <c r="O87" s="16"/>
      <c r="P87" s="16"/>
      <c r="Q87" s="58"/>
      <c r="R87" s="15"/>
      <c r="S87" s="15"/>
      <c r="T87" s="18"/>
    </row>
    <row r="88" spans="1:20" ht="12.75" customHeight="1">
      <c r="A88" s="78"/>
      <c r="B88" s="75"/>
      <c r="C88" s="76"/>
      <c r="D88" s="31" t="s">
        <v>70</v>
      </c>
      <c r="E88" s="32">
        <v>263.96</v>
      </c>
      <c r="F88" s="14">
        <v>0.87</v>
      </c>
      <c r="G88" s="14">
        <v>36</v>
      </c>
      <c r="H88" s="15">
        <f>E88*F88</f>
        <v>229.6452</v>
      </c>
      <c r="I88" s="15">
        <f>E88*G88</f>
        <v>9502.56</v>
      </c>
      <c r="J88" s="16">
        <f>(E88*F88)</f>
        <v>229.6452</v>
      </c>
      <c r="K88" s="16">
        <f>E88*G88</f>
        <v>9502.56</v>
      </c>
      <c r="L88" s="17">
        <f>SUM(J88,K88)</f>
        <v>9732.2052</v>
      </c>
      <c r="M88" s="15">
        <f t="shared" si="58"/>
        <v>0</v>
      </c>
      <c r="N88" s="15">
        <f t="shared" si="58"/>
        <v>0</v>
      </c>
      <c r="O88" s="16"/>
      <c r="P88" s="16"/>
      <c r="Q88" s="58"/>
      <c r="R88" s="15"/>
      <c r="S88" s="15"/>
      <c r="T88" s="18"/>
    </row>
    <row r="89" spans="1:20" ht="12.75" customHeight="1">
      <c r="A89" s="78"/>
      <c r="B89" s="75"/>
      <c r="C89" s="76"/>
      <c r="D89" s="31" t="s">
        <v>71</v>
      </c>
      <c r="E89" s="33">
        <v>258.83</v>
      </c>
      <c r="F89" s="14">
        <v>0.87</v>
      </c>
      <c r="G89" s="14">
        <v>36</v>
      </c>
      <c r="H89" s="15">
        <f>E89*F89</f>
        <v>225.1821</v>
      </c>
      <c r="I89" s="15">
        <f>E89*G89</f>
        <v>9317.88</v>
      </c>
      <c r="J89" s="16">
        <f>(E89*F89)</f>
        <v>225.1821</v>
      </c>
      <c r="K89" s="16">
        <f>E89*G89</f>
        <v>9317.88</v>
      </c>
      <c r="L89" s="17">
        <f>SUM(J89,K89)</f>
        <v>9543.0621</v>
      </c>
      <c r="M89" s="15">
        <f t="shared" si="58"/>
        <v>0</v>
      </c>
      <c r="N89" s="15">
        <f t="shared" si="58"/>
        <v>0</v>
      </c>
      <c r="O89" s="16"/>
      <c r="P89" s="16"/>
      <c r="Q89" s="58"/>
      <c r="R89" s="15"/>
      <c r="S89" s="15"/>
      <c r="T89" s="18"/>
    </row>
    <row r="90" spans="1:20" ht="12.75" customHeight="1">
      <c r="A90" s="78"/>
      <c r="B90" s="75"/>
      <c r="C90" s="76"/>
      <c r="D90" s="19" t="s">
        <v>72</v>
      </c>
      <c r="E90" s="20">
        <f>SUM(E87,E88,E89)</f>
        <v>746.21</v>
      </c>
      <c r="F90" s="20">
        <v>0.87</v>
      </c>
      <c r="G90" s="20">
        <v>36</v>
      </c>
      <c r="H90" s="20">
        <f>SUM(H87,H88,H89)</f>
        <v>649.2026999999999</v>
      </c>
      <c r="I90" s="20">
        <f>SUM(I87,I88,I89)</f>
        <v>26863.559999999998</v>
      </c>
      <c r="J90" s="20">
        <f aca="true" t="shared" si="59" ref="J90:S90">SUM(J87,J88,J89)</f>
        <v>649.2026999999999</v>
      </c>
      <c r="K90" s="20">
        <f t="shared" si="59"/>
        <v>26863.559999999998</v>
      </c>
      <c r="L90" s="20">
        <f t="shared" si="59"/>
        <v>27512.7627</v>
      </c>
      <c r="M90" s="20">
        <f t="shared" si="59"/>
        <v>0</v>
      </c>
      <c r="N90" s="20">
        <f t="shared" si="59"/>
        <v>0</v>
      </c>
      <c r="O90" s="20">
        <f t="shared" si="59"/>
        <v>0</v>
      </c>
      <c r="P90" s="20">
        <f t="shared" si="59"/>
        <v>0</v>
      </c>
      <c r="Q90" s="59">
        <f t="shared" si="59"/>
        <v>0</v>
      </c>
      <c r="R90" s="20">
        <f t="shared" si="59"/>
        <v>0</v>
      </c>
      <c r="S90" s="20">
        <f t="shared" si="59"/>
        <v>0</v>
      </c>
      <c r="T90" s="22"/>
    </row>
    <row r="91" spans="1:20" ht="12.75" customHeight="1">
      <c r="A91" s="78"/>
      <c r="B91" s="75"/>
      <c r="C91" s="76"/>
      <c r="D91" s="31" t="s">
        <v>73</v>
      </c>
      <c r="E91" s="32">
        <v>201.54</v>
      </c>
      <c r="F91" s="14">
        <v>0.87</v>
      </c>
      <c r="G91" s="14">
        <v>36</v>
      </c>
      <c r="H91" s="15">
        <f>E91*F91</f>
        <v>175.3398</v>
      </c>
      <c r="I91" s="15">
        <f>E91*G91</f>
        <v>7255.44</v>
      </c>
      <c r="J91" s="16">
        <f>(E91*F91)</f>
        <v>175.3398</v>
      </c>
      <c r="K91" s="16">
        <f>E91*G91</f>
        <v>7255.44</v>
      </c>
      <c r="L91" s="17">
        <f>SUM(J91,K91)</f>
        <v>7430.779799999999</v>
      </c>
      <c r="M91" s="15">
        <f aca="true" t="shared" si="60" ref="M91:N93">J91-H91</f>
        <v>0</v>
      </c>
      <c r="N91" s="15">
        <f t="shared" si="60"/>
        <v>0</v>
      </c>
      <c r="O91" s="16"/>
      <c r="P91" s="16"/>
      <c r="Q91" s="58">
        <v>23500</v>
      </c>
      <c r="R91" s="15"/>
      <c r="S91" s="15"/>
      <c r="T91" s="18"/>
    </row>
    <row r="92" spans="1:20" ht="12.75" customHeight="1">
      <c r="A92" s="78"/>
      <c r="B92" s="75"/>
      <c r="C92" s="76"/>
      <c r="D92" s="31" t="s">
        <v>74</v>
      </c>
      <c r="E92" s="32">
        <v>248.98</v>
      </c>
      <c r="F92" s="14">
        <v>0.87</v>
      </c>
      <c r="G92" s="14">
        <v>36</v>
      </c>
      <c r="H92" s="15">
        <f>E92*F92</f>
        <v>216.6126</v>
      </c>
      <c r="I92" s="15">
        <f>E92*G92</f>
        <v>8963.279999999999</v>
      </c>
      <c r="J92" s="16">
        <f>(E92*F92)</f>
        <v>216.6126</v>
      </c>
      <c r="K92" s="16">
        <f>E92*G92</f>
        <v>8963.279999999999</v>
      </c>
      <c r="L92" s="17">
        <f>SUM(J92,K92)</f>
        <v>9179.8926</v>
      </c>
      <c r="M92" s="15">
        <f t="shared" si="60"/>
        <v>0</v>
      </c>
      <c r="N92" s="15">
        <f t="shared" si="60"/>
        <v>0</v>
      </c>
      <c r="O92" s="16"/>
      <c r="P92" s="16"/>
      <c r="Q92" s="58"/>
      <c r="R92" s="15"/>
      <c r="S92" s="15"/>
      <c r="T92" s="18"/>
    </row>
    <row r="93" spans="1:20" ht="12.75" customHeight="1">
      <c r="A93" s="78"/>
      <c r="B93" s="75"/>
      <c r="C93" s="76"/>
      <c r="D93" s="31" t="s">
        <v>75</v>
      </c>
      <c r="E93" s="33">
        <v>192.14</v>
      </c>
      <c r="F93" s="14">
        <v>0.87</v>
      </c>
      <c r="G93" s="14">
        <v>36</v>
      </c>
      <c r="H93" s="15">
        <f>E93*F93</f>
        <v>167.1618</v>
      </c>
      <c r="I93" s="15">
        <f>E93*G93</f>
        <v>6917.039999999999</v>
      </c>
      <c r="J93" s="16">
        <f>(E93*F93)</f>
        <v>167.1618</v>
      </c>
      <c r="K93" s="16">
        <f>E93*G93</f>
        <v>6917.039999999999</v>
      </c>
      <c r="L93" s="17">
        <f>SUM(J93,K93)</f>
        <v>7084.201799999999</v>
      </c>
      <c r="M93" s="15">
        <f t="shared" si="60"/>
        <v>0</v>
      </c>
      <c r="N93" s="15">
        <f t="shared" si="60"/>
        <v>0</v>
      </c>
      <c r="O93" s="16"/>
      <c r="P93" s="16"/>
      <c r="Q93" s="58"/>
      <c r="R93" s="15"/>
      <c r="S93" s="15"/>
      <c r="T93" s="18"/>
    </row>
    <row r="94" spans="1:20" ht="24">
      <c r="A94" s="39"/>
      <c r="B94" s="39"/>
      <c r="C94" s="39"/>
      <c r="D94" s="19" t="s">
        <v>76</v>
      </c>
      <c r="E94" s="20">
        <f>SUM(E91,E92,E93)</f>
        <v>642.66</v>
      </c>
      <c r="F94" s="20"/>
      <c r="G94" s="20"/>
      <c r="H94" s="20">
        <f>SUM(H91,H92,H93)</f>
        <v>559.1142</v>
      </c>
      <c r="I94" s="20">
        <f>SUM(I91,I92,I93)</f>
        <v>23135.759999999995</v>
      </c>
      <c r="J94" s="20">
        <f aca="true" t="shared" si="61" ref="J94:S94">SUM(J91,J92,J93)</f>
        <v>559.1142</v>
      </c>
      <c r="K94" s="20">
        <f t="shared" si="61"/>
        <v>23135.759999999995</v>
      </c>
      <c r="L94" s="20">
        <f t="shared" si="61"/>
        <v>23694.8742</v>
      </c>
      <c r="M94" s="20">
        <f t="shared" si="61"/>
        <v>0</v>
      </c>
      <c r="N94" s="20">
        <f t="shared" si="61"/>
        <v>0</v>
      </c>
      <c r="O94" s="20">
        <f t="shared" si="61"/>
        <v>0</v>
      </c>
      <c r="P94" s="20">
        <f t="shared" si="61"/>
        <v>0</v>
      </c>
      <c r="Q94" s="59">
        <f t="shared" si="61"/>
        <v>23500</v>
      </c>
      <c r="R94" s="20">
        <f t="shared" si="61"/>
        <v>0</v>
      </c>
      <c r="S94" s="20">
        <f t="shared" si="61"/>
        <v>0</v>
      </c>
      <c r="T94" s="22"/>
    </row>
    <row r="95" spans="1:20" s="37" customFormat="1" ht="24">
      <c r="A95" s="44"/>
      <c r="B95" s="44"/>
      <c r="C95" s="46"/>
      <c r="D95" s="41" t="s">
        <v>85</v>
      </c>
      <c r="E95" s="42">
        <f>SUM(E82+E86+E90+E94)</f>
        <v>2619.5099999999998</v>
      </c>
      <c r="F95" s="42"/>
      <c r="G95" s="42"/>
      <c r="H95" s="42">
        <f>SUM(H82+H86+H90+H94)</f>
        <v>2278.9737</v>
      </c>
      <c r="I95" s="42">
        <f>SUM(I82+I86+I90+I94)</f>
        <v>94302.35999999999</v>
      </c>
      <c r="J95" s="42">
        <f aca="true" t="shared" si="62" ref="J95:S95">SUM(J82+J86+J90+J94)</f>
        <v>2278.9737</v>
      </c>
      <c r="K95" s="42">
        <f t="shared" si="62"/>
        <v>94302.35999999999</v>
      </c>
      <c r="L95" s="42">
        <f t="shared" si="62"/>
        <v>96581.33369999999</v>
      </c>
      <c r="M95" s="42">
        <f t="shared" si="62"/>
        <v>0</v>
      </c>
      <c r="N95" s="42">
        <f t="shared" si="62"/>
        <v>0</v>
      </c>
      <c r="O95" s="42">
        <f t="shared" si="62"/>
        <v>0</v>
      </c>
      <c r="P95" s="42">
        <f t="shared" si="62"/>
        <v>0</v>
      </c>
      <c r="Q95" s="62">
        <f t="shared" si="62"/>
        <v>23500</v>
      </c>
      <c r="R95" s="42">
        <f t="shared" si="62"/>
        <v>0</v>
      </c>
      <c r="S95" s="42">
        <f t="shared" si="62"/>
        <v>0</v>
      </c>
      <c r="T95" s="45"/>
    </row>
    <row r="96" spans="1:20" s="37" customFormat="1" ht="36">
      <c r="A96" s="29"/>
      <c r="B96" s="29"/>
      <c r="C96" s="35"/>
      <c r="D96" s="26" t="s">
        <v>90</v>
      </c>
      <c r="E96" s="27">
        <f>E95+'2015'!E96</f>
        <v>8198.99</v>
      </c>
      <c r="F96" s="27"/>
      <c r="G96" s="27"/>
      <c r="H96" s="27">
        <f>H95+'2015'!H96</f>
        <v>6678.911700000001</v>
      </c>
      <c r="I96" s="27">
        <f>I95+'2015'!I96</f>
        <v>220648.19999999998</v>
      </c>
      <c r="J96" s="27">
        <f>J95+'2015'!J96</f>
        <v>6678.911700000001</v>
      </c>
      <c r="K96" s="27">
        <f>K95+'2015'!K96</f>
        <v>220648.19999999998</v>
      </c>
      <c r="L96" s="27">
        <f>L95+'2015'!L96</f>
        <v>227327.1117</v>
      </c>
      <c r="M96" s="27">
        <f>M95+'2015'!M96</f>
        <v>0</v>
      </c>
      <c r="N96" s="27">
        <f>N95+'2015'!N96</f>
        <v>0</v>
      </c>
      <c r="O96" s="27">
        <f>O95+'2015'!O96</f>
        <v>0</v>
      </c>
      <c r="P96" s="27">
        <f>P95+'2015'!P96</f>
        <v>0</v>
      </c>
      <c r="Q96" s="61">
        <f>Q95+'2015'!Q96</f>
        <v>45838</v>
      </c>
      <c r="R96" s="27">
        <f>R95+'2015'!R96</f>
        <v>0</v>
      </c>
      <c r="S96" s="27">
        <f>S95+'2015'!S96</f>
        <v>0</v>
      </c>
      <c r="T96" s="30"/>
    </row>
    <row r="97" spans="1:20" ht="12.75" customHeight="1">
      <c r="A97" s="78">
        <v>5</v>
      </c>
      <c r="B97" s="75" t="s">
        <v>59</v>
      </c>
      <c r="C97" s="76" t="s">
        <v>81</v>
      </c>
      <c r="D97" s="31" t="s">
        <v>61</v>
      </c>
      <c r="E97" s="32">
        <v>36.26</v>
      </c>
      <c r="F97" s="14">
        <v>0.87</v>
      </c>
      <c r="G97" s="14">
        <v>36</v>
      </c>
      <c r="H97" s="15">
        <f>E97*F97</f>
        <v>31.5462</v>
      </c>
      <c r="I97" s="15">
        <f>E97*G97</f>
        <v>1305.36</v>
      </c>
      <c r="J97" s="16">
        <f>(E97*F97)</f>
        <v>31.5462</v>
      </c>
      <c r="K97" s="16">
        <f>E97*G97</f>
        <v>1305.36</v>
      </c>
      <c r="L97" s="17">
        <f>SUM(J97,K97)</f>
        <v>1336.9062</v>
      </c>
      <c r="M97" s="15">
        <f aca="true" t="shared" si="63" ref="M97:N99">J97-H97</f>
        <v>0</v>
      </c>
      <c r="N97" s="15">
        <f t="shared" si="63"/>
        <v>0</v>
      </c>
      <c r="O97" s="16"/>
      <c r="P97" s="16"/>
      <c r="Q97" s="58"/>
      <c r="R97" s="15"/>
      <c r="S97" s="15"/>
      <c r="T97" s="18"/>
    </row>
    <row r="98" spans="1:20" ht="12.75" customHeight="1">
      <c r="A98" s="78"/>
      <c r="B98" s="75"/>
      <c r="C98" s="76"/>
      <c r="D98" s="31" t="s">
        <v>62</v>
      </c>
      <c r="E98" s="33">
        <v>52.02</v>
      </c>
      <c r="F98" s="14">
        <v>0.87</v>
      </c>
      <c r="G98" s="14">
        <v>36</v>
      </c>
      <c r="H98" s="15">
        <f>E98*F98</f>
        <v>45.257400000000004</v>
      </c>
      <c r="I98" s="15">
        <f>E98*G98</f>
        <v>1872.72</v>
      </c>
      <c r="J98" s="16">
        <f>(E98*F98)</f>
        <v>45.257400000000004</v>
      </c>
      <c r="K98" s="16">
        <f>E98*G98</f>
        <v>1872.72</v>
      </c>
      <c r="L98" s="17">
        <f>SUM(J98,K98)</f>
        <v>1917.9774</v>
      </c>
      <c r="M98" s="15">
        <f t="shared" si="63"/>
        <v>0</v>
      </c>
      <c r="N98" s="15">
        <f t="shared" si="63"/>
        <v>0</v>
      </c>
      <c r="O98" s="16"/>
      <c r="P98" s="16"/>
      <c r="Q98" s="58"/>
      <c r="R98" s="15"/>
      <c r="S98" s="15"/>
      <c r="T98" s="18"/>
    </row>
    <row r="99" spans="1:20" ht="12.75" customHeight="1">
      <c r="A99" s="78"/>
      <c r="B99" s="75"/>
      <c r="C99" s="76"/>
      <c r="D99" s="31" t="s">
        <v>63</v>
      </c>
      <c r="E99" s="33">
        <v>41.94</v>
      </c>
      <c r="F99" s="14">
        <v>0.87</v>
      </c>
      <c r="G99" s="14">
        <v>36</v>
      </c>
      <c r="H99" s="15">
        <f>E99*F99</f>
        <v>36.4878</v>
      </c>
      <c r="I99" s="15">
        <f>E99*G99</f>
        <v>1509.84</v>
      </c>
      <c r="J99" s="16">
        <f>(E99*F99)</f>
        <v>36.4878</v>
      </c>
      <c r="K99" s="16">
        <f>E99*G99</f>
        <v>1509.84</v>
      </c>
      <c r="L99" s="17">
        <f>SUM(J99,K99)</f>
        <v>1546.3278</v>
      </c>
      <c r="M99" s="15">
        <f t="shared" si="63"/>
        <v>0</v>
      </c>
      <c r="N99" s="15">
        <f t="shared" si="63"/>
        <v>0</v>
      </c>
      <c r="O99" s="16"/>
      <c r="P99" s="16"/>
      <c r="Q99" s="58"/>
      <c r="R99" s="15"/>
      <c r="S99" s="15"/>
      <c r="T99" s="18"/>
    </row>
    <row r="100" spans="1:20" ht="12.75" customHeight="1">
      <c r="A100" s="78"/>
      <c r="B100" s="75"/>
      <c r="C100" s="76"/>
      <c r="D100" s="19" t="s">
        <v>64</v>
      </c>
      <c r="E100" s="20">
        <f>SUM(E97,E98,E99)</f>
        <v>130.22</v>
      </c>
      <c r="F100" s="20">
        <v>0.87</v>
      </c>
      <c r="G100" s="20">
        <v>36</v>
      </c>
      <c r="H100" s="20">
        <f>SUM(H97,H98,H99)</f>
        <v>113.29140000000001</v>
      </c>
      <c r="I100" s="20">
        <f>SUM(I97,I98,I99)</f>
        <v>4687.92</v>
      </c>
      <c r="J100" s="20">
        <f aca="true" t="shared" si="64" ref="J100:S100">SUM(J97,J98,J99)</f>
        <v>113.29140000000001</v>
      </c>
      <c r="K100" s="20">
        <f t="shared" si="64"/>
        <v>4687.92</v>
      </c>
      <c r="L100" s="20">
        <f t="shared" si="64"/>
        <v>4801.2114</v>
      </c>
      <c r="M100" s="20">
        <f t="shared" si="64"/>
        <v>0</v>
      </c>
      <c r="N100" s="20">
        <f t="shared" si="64"/>
        <v>0</v>
      </c>
      <c r="O100" s="20">
        <f t="shared" si="64"/>
        <v>0</v>
      </c>
      <c r="P100" s="20">
        <f t="shared" si="64"/>
        <v>0</v>
      </c>
      <c r="Q100" s="59">
        <f t="shared" si="64"/>
        <v>0</v>
      </c>
      <c r="R100" s="20">
        <f t="shared" si="64"/>
        <v>0</v>
      </c>
      <c r="S100" s="20">
        <f t="shared" si="64"/>
        <v>0</v>
      </c>
      <c r="T100" s="22"/>
    </row>
    <row r="101" spans="1:20" ht="12.75" customHeight="1">
      <c r="A101" s="78"/>
      <c r="B101" s="75"/>
      <c r="C101" s="76"/>
      <c r="D101" s="31" t="s">
        <v>65</v>
      </c>
      <c r="E101" s="32">
        <v>54.72</v>
      </c>
      <c r="F101" s="14">
        <v>0.87</v>
      </c>
      <c r="G101" s="14">
        <v>36</v>
      </c>
      <c r="H101" s="15">
        <f>E101*F101</f>
        <v>47.6064</v>
      </c>
      <c r="I101" s="15">
        <f>E101*G101</f>
        <v>1969.92</v>
      </c>
      <c r="J101" s="16">
        <f>(E101*F101)</f>
        <v>47.6064</v>
      </c>
      <c r="K101" s="16">
        <f>E101*G101</f>
        <v>1969.92</v>
      </c>
      <c r="L101" s="17">
        <f>SUM(J101,K101)</f>
        <v>2017.5264</v>
      </c>
      <c r="M101" s="15">
        <f aca="true" t="shared" si="65" ref="M101:N103">J101-H101</f>
        <v>0</v>
      </c>
      <c r="N101" s="15">
        <f t="shared" si="65"/>
        <v>0</v>
      </c>
      <c r="O101" s="16"/>
      <c r="P101" s="16"/>
      <c r="Q101" s="58"/>
      <c r="R101" s="15"/>
      <c r="S101" s="15"/>
      <c r="T101" s="18"/>
    </row>
    <row r="102" spans="1:20" ht="12.75" customHeight="1">
      <c r="A102" s="78"/>
      <c r="B102" s="75"/>
      <c r="C102" s="76"/>
      <c r="D102" s="31" t="s">
        <v>66</v>
      </c>
      <c r="E102" s="32">
        <v>54.46</v>
      </c>
      <c r="F102" s="14">
        <v>0.87</v>
      </c>
      <c r="G102" s="14">
        <v>36</v>
      </c>
      <c r="H102" s="15">
        <f>E102*F102</f>
        <v>47.3802</v>
      </c>
      <c r="I102" s="15">
        <f>E102*G102</f>
        <v>1960.56</v>
      </c>
      <c r="J102" s="16">
        <f>(E102*F102)</f>
        <v>47.3802</v>
      </c>
      <c r="K102" s="16">
        <f>E102*G102</f>
        <v>1960.56</v>
      </c>
      <c r="L102" s="17">
        <f>SUM(J102,K102)</f>
        <v>2007.9402</v>
      </c>
      <c r="M102" s="15">
        <f t="shared" si="65"/>
        <v>0</v>
      </c>
      <c r="N102" s="15">
        <f t="shared" si="65"/>
        <v>0</v>
      </c>
      <c r="O102" s="16"/>
      <c r="P102" s="16"/>
      <c r="Q102" s="58">
        <v>48819</v>
      </c>
      <c r="R102" s="15"/>
      <c r="S102" s="15"/>
      <c r="T102" s="18"/>
    </row>
    <row r="103" spans="1:20" ht="12.75" customHeight="1">
      <c r="A103" s="78"/>
      <c r="B103" s="75"/>
      <c r="C103" s="76"/>
      <c r="D103" s="31" t="s">
        <v>67</v>
      </c>
      <c r="E103" s="32">
        <v>57.72</v>
      </c>
      <c r="F103" s="14">
        <v>0.87</v>
      </c>
      <c r="G103" s="14">
        <v>36</v>
      </c>
      <c r="H103" s="15">
        <f>E103*F103</f>
        <v>50.2164</v>
      </c>
      <c r="I103" s="15">
        <f>E103*G103</f>
        <v>2077.92</v>
      </c>
      <c r="J103" s="16">
        <f>(E103*F103)</f>
        <v>50.2164</v>
      </c>
      <c r="K103" s="16">
        <f>E103*G103</f>
        <v>2077.92</v>
      </c>
      <c r="L103" s="17">
        <f>SUM(J103,K103)</f>
        <v>2128.1364</v>
      </c>
      <c r="M103" s="15">
        <f t="shared" si="65"/>
        <v>0</v>
      </c>
      <c r="N103" s="15">
        <f t="shared" si="65"/>
        <v>0</v>
      </c>
      <c r="O103" s="16"/>
      <c r="P103" s="16"/>
      <c r="Q103" s="58"/>
      <c r="R103" s="15"/>
      <c r="S103" s="15"/>
      <c r="T103" s="18"/>
    </row>
    <row r="104" spans="1:20" ht="12.75" customHeight="1">
      <c r="A104" s="78"/>
      <c r="B104" s="75"/>
      <c r="C104" s="76"/>
      <c r="D104" s="19" t="s">
        <v>68</v>
      </c>
      <c r="E104" s="20">
        <f>SUM(E101,E102,E103)</f>
        <v>166.9</v>
      </c>
      <c r="F104" s="20">
        <v>0.87</v>
      </c>
      <c r="G104" s="20">
        <v>36</v>
      </c>
      <c r="H104" s="20">
        <f>SUM(H101,H102,H103)</f>
        <v>145.203</v>
      </c>
      <c r="I104" s="20">
        <f>SUM(I101,I102,I103)</f>
        <v>6008.4</v>
      </c>
      <c r="J104" s="20">
        <f aca="true" t="shared" si="66" ref="J104:S104">SUM(J101,J102,J103)</f>
        <v>145.203</v>
      </c>
      <c r="K104" s="20">
        <f t="shared" si="66"/>
        <v>6008.4</v>
      </c>
      <c r="L104" s="20">
        <f t="shared" si="66"/>
        <v>6153.602999999999</v>
      </c>
      <c r="M104" s="20">
        <f t="shared" si="66"/>
        <v>0</v>
      </c>
      <c r="N104" s="20">
        <f t="shared" si="66"/>
        <v>0</v>
      </c>
      <c r="O104" s="20">
        <f t="shared" si="66"/>
        <v>0</v>
      </c>
      <c r="P104" s="20">
        <f t="shared" si="66"/>
        <v>0</v>
      </c>
      <c r="Q104" s="59">
        <f t="shared" si="66"/>
        <v>48819</v>
      </c>
      <c r="R104" s="20">
        <f t="shared" si="66"/>
        <v>0</v>
      </c>
      <c r="S104" s="20">
        <f t="shared" si="66"/>
        <v>0</v>
      </c>
      <c r="T104" s="22"/>
    </row>
    <row r="105" spans="1:20" ht="12.75" customHeight="1">
      <c r="A105" s="78"/>
      <c r="B105" s="75"/>
      <c r="C105" s="76"/>
      <c r="D105" s="31" t="s">
        <v>69</v>
      </c>
      <c r="E105" s="32">
        <v>59.44</v>
      </c>
      <c r="F105" s="14">
        <v>0.87</v>
      </c>
      <c r="G105" s="14">
        <v>36</v>
      </c>
      <c r="H105" s="15">
        <f>E105*F105</f>
        <v>51.712799999999994</v>
      </c>
      <c r="I105" s="15">
        <f>E105*G105</f>
        <v>2139.84</v>
      </c>
      <c r="J105" s="16">
        <f>(E105*F105)</f>
        <v>51.712799999999994</v>
      </c>
      <c r="K105" s="16">
        <f>E105*G105</f>
        <v>2139.84</v>
      </c>
      <c r="L105" s="17">
        <f>SUM(J105,K105)</f>
        <v>2191.5528</v>
      </c>
      <c r="M105" s="15">
        <f aca="true" t="shared" si="67" ref="M105:N107">J105-H105</f>
        <v>0</v>
      </c>
      <c r="N105" s="15">
        <f t="shared" si="67"/>
        <v>0</v>
      </c>
      <c r="O105" s="16"/>
      <c r="P105" s="16"/>
      <c r="Q105" s="58"/>
      <c r="R105" s="15"/>
      <c r="S105" s="15"/>
      <c r="T105" s="18"/>
    </row>
    <row r="106" spans="1:20" ht="12.75" customHeight="1">
      <c r="A106" s="78"/>
      <c r="B106" s="75"/>
      <c r="C106" s="76"/>
      <c r="D106" s="31" t="s">
        <v>70</v>
      </c>
      <c r="E106" s="32">
        <v>70.74</v>
      </c>
      <c r="F106" s="14">
        <v>0.87</v>
      </c>
      <c r="G106" s="14">
        <v>36</v>
      </c>
      <c r="H106" s="15">
        <f>E106*F106</f>
        <v>61.5438</v>
      </c>
      <c r="I106" s="15">
        <f>E106*G106</f>
        <v>2546.64</v>
      </c>
      <c r="J106" s="16">
        <f>(E106*F106)</f>
        <v>61.5438</v>
      </c>
      <c r="K106" s="16">
        <f>E106*G106</f>
        <v>2546.64</v>
      </c>
      <c r="L106" s="17">
        <f>SUM(J106,K106)</f>
        <v>2608.1838</v>
      </c>
      <c r="M106" s="15">
        <f t="shared" si="67"/>
        <v>0</v>
      </c>
      <c r="N106" s="15">
        <f t="shared" si="67"/>
        <v>0</v>
      </c>
      <c r="O106" s="16"/>
      <c r="P106" s="16"/>
      <c r="Q106" s="58"/>
      <c r="R106" s="15"/>
      <c r="S106" s="15"/>
      <c r="T106" s="18"/>
    </row>
    <row r="107" spans="1:20" ht="12.75" customHeight="1">
      <c r="A107" s="78"/>
      <c r="B107" s="75"/>
      <c r="C107" s="76"/>
      <c r="D107" s="31" t="s">
        <v>71</v>
      </c>
      <c r="E107" s="33">
        <v>71.56</v>
      </c>
      <c r="F107" s="14">
        <v>0.87</v>
      </c>
      <c r="G107" s="14">
        <v>36</v>
      </c>
      <c r="H107" s="15">
        <f>E107*F107</f>
        <v>62.257200000000005</v>
      </c>
      <c r="I107" s="15">
        <f>E107*G107</f>
        <v>2576.16</v>
      </c>
      <c r="J107" s="16">
        <f>(E107*F107)</f>
        <v>62.257200000000005</v>
      </c>
      <c r="K107" s="16">
        <f>E107*G107</f>
        <v>2576.16</v>
      </c>
      <c r="L107" s="17">
        <f>SUM(J107,K107)</f>
        <v>2638.4172</v>
      </c>
      <c r="M107" s="15">
        <f t="shared" si="67"/>
        <v>0</v>
      </c>
      <c r="N107" s="15">
        <f t="shared" si="67"/>
        <v>0</v>
      </c>
      <c r="O107" s="16"/>
      <c r="P107" s="16"/>
      <c r="Q107" s="58"/>
      <c r="R107" s="15"/>
      <c r="S107" s="15"/>
      <c r="T107" s="18"/>
    </row>
    <row r="108" spans="1:20" ht="12.75" customHeight="1">
      <c r="A108" s="78"/>
      <c r="B108" s="75"/>
      <c r="C108" s="76"/>
      <c r="D108" s="19" t="s">
        <v>72</v>
      </c>
      <c r="E108" s="20">
        <f>SUM(E105,E106,E107)</f>
        <v>201.74</v>
      </c>
      <c r="F108" s="20">
        <v>0.87</v>
      </c>
      <c r="G108" s="20">
        <v>36</v>
      </c>
      <c r="H108" s="20">
        <f>SUM(H105,H106,H107)</f>
        <v>175.5138</v>
      </c>
      <c r="I108" s="20">
        <f>SUM(I105,I106,I107)</f>
        <v>7262.639999999999</v>
      </c>
      <c r="J108" s="20">
        <f aca="true" t="shared" si="68" ref="J108:S108">SUM(J105,J106,J107)</f>
        <v>175.5138</v>
      </c>
      <c r="K108" s="20">
        <f t="shared" si="68"/>
        <v>7262.639999999999</v>
      </c>
      <c r="L108" s="20">
        <f t="shared" si="68"/>
        <v>7438.1538</v>
      </c>
      <c r="M108" s="20">
        <f t="shared" si="68"/>
        <v>0</v>
      </c>
      <c r="N108" s="20">
        <f t="shared" si="68"/>
        <v>0</v>
      </c>
      <c r="O108" s="20">
        <f t="shared" si="68"/>
        <v>0</v>
      </c>
      <c r="P108" s="20">
        <f t="shared" si="68"/>
        <v>0</v>
      </c>
      <c r="Q108" s="59">
        <f t="shared" si="68"/>
        <v>0</v>
      </c>
      <c r="R108" s="20">
        <f t="shared" si="68"/>
        <v>0</v>
      </c>
      <c r="S108" s="20">
        <f t="shared" si="68"/>
        <v>0</v>
      </c>
      <c r="T108" s="22"/>
    </row>
    <row r="109" spans="1:20" ht="12.75" customHeight="1">
      <c r="A109" s="78"/>
      <c r="B109" s="75"/>
      <c r="C109" s="76"/>
      <c r="D109" s="31" t="s">
        <v>73</v>
      </c>
      <c r="E109" s="32">
        <v>68.22</v>
      </c>
      <c r="F109" s="14">
        <v>0.87</v>
      </c>
      <c r="G109" s="14">
        <v>36</v>
      </c>
      <c r="H109" s="15">
        <f>E109*F109</f>
        <v>59.3514</v>
      </c>
      <c r="I109" s="15">
        <f>E109*G109</f>
        <v>2455.92</v>
      </c>
      <c r="J109" s="16">
        <f>(E109*F109)</f>
        <v>59.3514</v>
      </c>
      <c r="K109" s="16">
        <f>E109*G109</f>
        <v>2455.92</v>
      </c>
      <c r="L109" s="17">
        <f>SUM(J109,K109)</f>
        <v>2515.2714</v>
      </c>
      <c r="M109" s="15">
        <f aca="true" t="shared" si="69" ref="M109:N111">J109-H109</f>
        <v>0</v>
      </c>
      <c r="N109" s="15">
        <f t="shared" si="69"/>
        <v>0</v>
      </c>
      <c r="O109" s="16"/>
      <c r="P109" s="16"/>
      <c r="Q109" s="58"/>
      <c r="R109" s="15"/>
      <c r="S109" s="15"/>
      <c r="T109" s="18"/>
    </row>
    <row r="110" spans="1:20" ht="12.75" customHeight="1">
      <c r="A110" s="78"/>
      <c r="B110" s="75"/>
      <c r="C110" s="76"/>
      <c r="D110" s="31" t="s">
        <v>74</v>
      </c>
      <c r="E110" s="32">
        <v>60.08</v>
      </c>
      <c r="F110" s="14">
        <v>0.87</v>
      </c>
      <c r="G110" s="14">
        <v>36</v>
      </c>
      <c r="H110" s="15">
        <f>E110*F110</f>
        <v>52.2696</v>
      </c>
      <c r="I110" s="15">
        <f>E110*G110</f>
        <v>2162.88</v>
      </c>
      <c r="J110" s="16">
        <f>(E110*F110)</f>
        <v>52.2696</v>
      </c>
      <c r="K110" s="16">
        <f>E110*G110</f>
        <v>2162.88</v>
      </c>
      <c r="L110" s="17">
        <f>SUM(J110,K110)</f>
        <v>2215.1496</v>
      </c>
      <c r="M110" s="15">
        <f t="shared" si="69"/>
        <v>0</v>
      </c>
      <c r="N110" s="15">
        <f t="shared" si="69"/>
        <v>0</v>
      </c>
      <c r="O110" s="16"/>
      <c r="P110" s="16"/>
      <c r="Q110" s="58"/>
      <c r="R110" s="15"/>
      <c r="S110" s="15"/>
      <c r="T110" s="18"/>
    </row>
    <row r="111" spans="1:20" ht="12.75" customHeight="1">
      <c r="A111" s="78"/>
      <c r="B111" s="75"/>
      <c r="C111" s="76"/>
      <c r="D111" s="31" t="s">
        <v>75</v>
      </c>
      <c r="E111" s="33">
        <v>43.12</v>
      </c>
      <c r="F111" s="14">
        <v>0.87</v>
      </c>
      <c r="G111" s="14">
        <v>36</v>
      </c>
      <c r="H111" s="15">
        <f>E111*F111</f>
        <v>37.514399999999995</v>
      </c>
      <c r="I111" s="15">
        <f>E111*G111</f>
        <v>1552.32</v>
      </c>
      <c r="J111" s="16">
        <f>(E111*F111)</f>
        <v>37.514399999999995</v>
      </c>
      <c r="K111" s="16">
        <f>E111*G111</f>
        <v>1552.32</v>
      </c>
      <c r="L111" s="17">
        <f>SUM(J111,K111)</f>
        <v>1589.8344</v>
      </c>
      <c r="M111" s="15">
        <f t="shared" si="69"/>
        <v>0</v>
      </c>
      <c r="N111" s="15">
        <f t="shared" si="69"/>
        <v>0</v>
      </c>
      <c r="O111" s="16"/>
      <c r="P111" s="16"/>
      <c r="Q111" s="58"/>
      <c r="R111" s="15"/>
      <c r="S111" s="15"/>
      <c r="T111" s="18"/>
    </row>
    <row r="112" spans="1:20" ht="24">
      <c r="A112" s="39"/>
      <c r="B112" s="21"/>
      <c r="C112" s="21"/>
      <c r="D112" s="19" t="s">
        <v>76</v>
      </c>
      <c r="E112" s="20">
        <f>SUM(E109,E110,E111)</f>
        <v>171.42000000000002</v>
      </c>
      <c r="F112" s="20"/>
      <c r="G112" s="20"/>
      <c r="H112" s="20">
        <f>SUM(H109,H110,H111)</f>
        <v>149.1354</v>
      </c>
      <c r="I112" s="20">
        <f>SUM(I109,I110,I111)</f>
        <v>6171.12</v>
      </c>
      <c r="J112" s="20">
        <f>SUM(J109,J110,J111)</f>
        <v>149.1354</v>
      </c>
      <c r="K112" s="20">
        <f aca="true" t="shared" si="70" ref="K112:S112">SUM(K109,K110,K111)</f>
        <v>6171.12</v>
      </c>
      <c r="L112" s="20">
        <f t="shared" si="70"/>
        <v>6320.2554</v>
      </c>
      <c r="M112" s="20">
        <f t="shared" si="70"/>
        <v>0</v>
      </c>
      <c r="N112" s="20">
        <f t="shared" si="70"/>
        <v>0</v>
      </c>
      <c r="O112" s="20">
        <f t="shared" si="70"/>
        <v>0</v>
      </c>
      <c r="P112" s="20">
        <f t="shared" si="70"/>
        <v>0</v>
      </c>
      <c r="Q112" s="59">
        <f t="shared" si="70"/>
        <v>0</v>
      </c>
      <c r="R112" s="20">
        <f t="shared" si="70"/>
        <v>0</v>
      </c>
      <c r="S112" s="20">
        <f t="shared" si="70"/>
        <v>0</v>
      </c>
      <c r="T112" s="22"/>
    </row>
    <row r="113" spans="1:20" s="37" customFormat="1" ht="24">
      <c r="A113" s="44"/>
      <c r="B113" s="44"/>
      <c r="C113" s="46"/>
      <c r="D113" s="41" t="s">
        <v>85</v>
      </c>
      <c r="E113" s="42">
        <f>E100+E104+E108+E112</f>
        <v>670.28</v>
      </c>
      <c r="F113" s="42"/>
      <c r="G113" s="42"/>
      <c r="H113" s="42">
        <f>SUM(H100+H104+H108+H112)</f>
        <v>583.1436000000001</v>
      </c>
      <c r="I113" s="42">
        <f>SUM(I100+I104+I108+I112)</f>
        <v>24130.079999999998</v>
      </c>
      <c r="J113" s="42">
        <f>SUM(J100+J104+J108+J112)</f>
        <v>583.1436000000001</v>
      </c>
      <c r="K113" s="42">
        <f aca="true" t="shared" si="71" ref="K113:S113">SUM(K100+K104+K108+K112)</f>
        <v>24130.079999999998</v>
      </c>
      <c r="L113" s="42">
        <f t="shared" si="71"/>
        <v>24713.223599999998</v>
      </c>
      <c r="M113" s="42">
        <f t="shared" si="71"/>
        <v>0</v>
      </c>
      <c r="N113" s="42">
        <f t="shared" si="71"/>
        <v>0</v>
      </c>
      <c r="O113" s="42">
        <f t="shared" si="71"/>
        <v>0</v>
      </c>
      <c r="P113" s="42">
        <f t="shared" si="71"/>
        <v>0</v>
      </c>
      <c r="Q113" s="62">
        <f t="shared" si="71"/>
        <v>48819</v>
      </c>
      <c r="R113" s="42">
        <f t="shared" si="71"/>
        <v>0</v>
      </c>
      <c r="S113" s="42">
        <f t="shared" si="71"/>
        <v>0</v>
      </c>
      <c r="T113" s="45"/>
    </row>
    <row r="114" spans="1:20" s="37" customFormat="1" ht="36">
      <c r="A114" s="29"/>
      <c r="B114" s="29"/>
      <c r="C114" s="35"/>
      <c r="D114" s="26" t="s">
        <v>90</v>
      </c>
      <c r="E114" s="27">
        <f>E113+'2015'!E114</f>
        <v>2128.24</v>
      </c>
      <c r="F114" s="27"/>
      <c r="G114" s="27"/>
      <c r="H114" s="27">
        <f>H113+'2015'!H114</f>
        <v>1737.2160000000001</v>
      </c>
      <c r="I114" s="27">
        <f>I113+'2015'!I114</f>
        <v>57277.84</v>
      </c>
      <c r="J114" s="27">
        <f>J113+'2015'!J114</f>
        <v>1737.2160000000001</v>
      </c>
      <c r="K114" s="27">
        <f>K113+'2015'!K114</f>
        <v>57277.84</v>
      </c>
      <c r="L114" s="27">
        <f>L113+'2015'!L114</f>
        <v>59015.056</v>
      </c>
      <c r="M114" s="27">
        <f>M113+'2015'!M114</f>
        <v>0</v>
      </c>
      <c r="N114" s="27">
        <f>N113+'2015'!N114</f>
        <v>0</v>
      </c>
      <c r="O114" s="27">
        <f>O113+'2015'!O114</f>
        <v>0</v>
      </c>
      <c r="P114" s="27">
        <f>P113+'2015'!P114</f>
        <v>0</v>
      </c>
      <c r="Q114" s="61">
        <f>Q113+'2015'!Q114</f>
        <v>48819</v>
      </c>
      <c r="R114" s="27">
        <f>R113+'2015'!R114</f>
        <v>0</v>
      </c>
      <c r="S114" s="27">
        <f>S113+'2015'!S114</f>
        <v>0</v>
      </c>
      <c r="T114" s="30"/>
    </row>
    <row r="115" spans="4:19" ht="38.25">
      <c r="D115" s="53" t="s">
        <v>91</v>
      </c>
      <c r="E115" s="64">
        <f>E39+E40+E59+E77+E95+E113</f>
        <v>37195.84</v>
      </c>
      <c r="F115" s="64"/>
      <c r="G115" s="64"/>
      <c r="H115" s="64">
        <f>H39+H40+H59+H77+H95+H113</f>
        <v>33843.855800000005</v>
      </c>
      <c r="I115" s="64">
        <f>I39+I40+I59+I77+I95+I113</f>
        <v>1339050.2400000002</v>
      </c>
      <c r="J115" s="64">
        <f aca="true" t="shared" si="72" ref="J115:S115">J39+J40+J59+J77+J95+J113</f>
        <v>33843.855800000005</v>
      </c>
      <c r="K115" s="64">
        <f t="shared" si="72"/>
        <v>1339050.2400000002</v>
      </c>
      <c r="L115" s="64">
        <f t="shared" si="72"/>
        <v>1372894.0958</v>
      </c>
      <c r="M115" s="64">
        <f t="shared" si="72"/>
        <v>0</v>
      </c>
      <c r="N115" s="64">
        <f t="shared" si="72"/>
        <v>0</v>
      </c>
      <c r="O115" s="64">
        <f t="shared" si="72"/>
        <v>0</v>
      </c>
      <c r="P115" s="64">
        <f t="shared" si="72"/>
        <v>0</v>
      </c>
      <c r="Q115" s="65">
        <f t="shared" si="72"/>
        <v>698745.4</v>
      </c>
      <c r="R115" s="64">
        <f t="shared" si="72"/>
        <v>0</v>
      </c>
      <c r="S115" s="64">
        <f t="shared" si="72"/>
        <v>0</v>
      </c>
    </row>
  </sheetData>
  <sheetProtection sheet="1" objects="1" scenarios="1"/>
  <mergeCells count="34">
    <mergeCell ref="A97:A111"/>
    <mergeCell ref="B97:B111"/>
    <mergeCell ref="C97:C111"/>
    <mergeCell ref="A61:A75"/>
    <mergeCell ref="B61:B75"/>
    <mergeCell ref="C61:C75"/>
    <mergeCell ref="A79:A93"/>
    <mergeCell ref="B79:B93"/>
    <mergeCell ref="C79:C93"/>
    <mergeCell ref="T2:T5"/>
    <mergeCell ref="A7:A35"/>
    <mergeCell ref="B7:B38"/>
    <mergeCell ref="C7:C38"/>
    <mergeCell ref="A43:A57"/>
    <mergeCell ref="B43:B57"/>
    <mergeCell ref="C43:C57"/>
    <mergeCell ref="N2:N5"/>
    <mergeCell ref="O2:O5"/>
    <mergeCell ref="P2:P5"/>
    <mergeCell ref="Q2:Q5"/>
    <mergeCell ref="R2:R5"/>
    <mergeCell ref="S2:S5"/>
    <mergeCell ref="G2:G5"/>
    <mergeCell ref="H2:I4"/>
    <mergeCell ref="J2:J5"/>
    <mergeCell ref="K2:K5"/>
    <mergeCell ref="L2:L5"/>
    <mergeCell ref="M2:M5"/>
    <mergeCell ref="C1:D1"/>
    <mergeCell ref="A2:A5"/>
    <mergeCell ref="B2:B5"/>
    <mergeCell ref="C2:C5"/>
    <mergeCell ref="D2:E4"/>
    <mergeCell ref="F2:F5"/>
  </mergeCells>
  <printOptions/>
  <pageMargins left="0.7" right="0.5902777777777778" top="0.75" bottom="0.75" header="0.5118055555555555" footer="0.5118055555555555"/>
  <pageSetup horizontalDpi="300" verticalDpi="300" orientation="landscape" paperSize="9" scale="42" r:id="rId1"/>
  <rowBreaks count="2" manualBreakCount="2">
    <brk id="42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view="pageBreakPreview" zoomScale="89" zoomScaleNormal="75" zoomScaleSheetLayoutView="89" zoomScalePageLayoutView="0" workbookViewId="0" topLeftCell="A1">
      <selection activeCell="C1" sqref="C1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4" width="13.57421875" style="0" customWidth="1"/>
    <col min="5" max="5" width="10.00390625" style="0" customWidth="1"/>
    <col min="6" max="7" width="12.8515625" style="0" customWidth="1"/>
    <col min="8" max="8" width="12.7109375" style="0" customWidth="1"/>
    <col min="9" max="9" width="14.140625" style="0" customWidth="1"/>
    <col min="10" max="14" width="12.8515625" style="0" customWidth="1"/>
    <col min="15" max="15" width="14.421875" style="1" customWidth="1"/>
    <col min="16" max="18" width="12.8515625" style="0" customWidth="1"/>
    <col min="19" max="19" width="15.28125" style="0" customWidth="1"/>
    <col min="20" max="20" width="13.00390625" style="0" customWidth="1"/>
  </cols>
  <sheetData>
    <row r="1" spans="1:20" s="6" customFormat="1" ht="15.75" customHeight="1">
      <c r="A1" s="2"/>
      <c r="B1" s="3" t="s">
        <v>0</v>
      </c>
      <c r="C1" s="71">
        <v>2017</v>
      </c>
      <c r="D1" s="71"/>
      <c r="E1" s="4"/>
      <c r="F1" s="5"/>
      <c r="G1" s="5"/>
      <c r="H1" s="4"/>
      <c r="I1" s="4"/>
      <c r="J1" s="5"/>
      <c r="K1" s="5"/>
      <c r="L1" s="5"/>
      <c r="M1" s="4"/>
      <c r="N1" s="4"/>
      <c r="O1" s="5"/>
      <c r="P1" s="4"/>
      <c r="Q1" s="56"/>
      <c r="R1" s="56"/>
      <c r="S1" s="4"/>
      <c r="T1" s="4"/>
    </row>
    <row r="2" spans="1:20" s="6" customFormat="1" ht="13.5" customHeight="1">
      <c r="A2" s="72" t="s">
        <v>1</v>
      </c>
      <c r="B2" s="72" t="s">
        <v>2</v>
      </c>
      <c r="C2" s="73" t="s">
        <v>3</v>
      </c>
      <c r="D2" s="73" t="s">
        <v>4</v>
      </c>
      <c r="E2" s="73"/>
      <c r="F2" s="72" t="s">
        <v>5</v>
      </c>
      <c r="G2" s="72" t="s">
        <v>6</v>
      </c>
      <c r="H2" s="72" t="s">
        <v>7</v>
      </c>
      <c r="I2" s="72"/>
      <c r="J2" s="72" t="s">
        <v>8</v>
      </c>
      <c r="K2" s="72" t="s">
        <v>9</v>
      </c>
      <c r="L2" s="72" t="s">
        <v>10</v>
      </c>
      <c r="M2" s="72" t="s">
        <v>11</v>
      </c>
      <c r="N2" s="72" t="s">
        <v>12</v>
      </c>
      <c r="O2" s="72" t="s">
        <v>13</v>
      </c>
      <c r="P2" s="72" t="s">
        <v>14</v>
      </c>
      <c r="Q2" s="79" t="s">
        <v>15</v>
      </c>
      <c r="R2" s="79" t="s">
        <v>16</v>
      </c>
      <c r="S2" s="72" t="s">
        <v>17</v>
      </c>
      <c r="T2" s="72" t="s">
        <v>18</v>
      </c>
    </row>
    <row r="3" spans="1:20" s="6" customFormat="1" ht="12.75" customHeight="1">
      <c r="A3" s="72"/>
      <c r="B3" s="72"/>
      <c r="C3" s="73"/>
      <c r="D3" s="73"/>
      <c r="E3" s="73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9"/>
      <c r="R3" s="79"/>
      <c r="S3" s="72"/>
      <c r="T3" s="72"/>
    </row>
    <row r="4" spans="1:20" s="6" customFormat="1" ht="12.75">
      <c r="A4" s="72"/>
      <c r="B4" s="72"/>
      <c r="C4" s="73"/>
      <c r="D4" s="73"/>
      <c r="E4" s="73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9"/>
      <c r="R4" s="79"/>
      <c r="S4" s="72"/>
      <c r="T4" s="72"/>
    </row>
    <row r="5" spans="1:20" s="6" customFormat="1" ht="57.75" customHeight="1">
      <c r="A5" s="72"/>
      <c r="B5" s="72"/>
      <c r="C5" s="73"/>
      <c r="D5" s="7" t="s">
        <v>19</v>
      </c>
      <c r="E5" s="7" t="s">
        <v>20</v>
      </c>
      <c r="F5" s="72"/>
      <c r="G5" s="72"/>
      <c r="H5" s="8" t="s">
        <v>21</v>
      </c>
      <c r="I5" s="8" t="s">
        <v>22</v>
      </c>
      <c r="J5" s="72"/>
      <c r="K5" s="72"/>
      <c r="L5" s="72"/>
      <c r="M5" s="72"/>
      <c r="N5" s="72"/>
      <c r="O5" s="72"/>
      <c r="P5" s="72"/>
      <c r="Q5" s="79"/>
      <c r="R5" s="79"/>
      <c r="S5" s="72"/>
      <c r="T5" s="72"/>
    </row>
    <row r="6" spans="1:20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11</v>
      </c>
      <c r="G6" s="9">
        <v>11</v>
      </c>
      <c r="H6" s="9"/>
      <c r="I6" s="9"/>
      <c r="J6" s="9">
        <v>8</v>
      </c>
      <c r="K6" s="9">
        <v>9</v>
      </c>
      <c r="L6" s="9">
        <v>10</v>
      </c>
      <c r="M6" s="9">
        <v>17</v>
      </c>
      <c r="N6" s="9">
        <v>18</v>
      </c>
      <c r="O6" s="9">
        <v>14</v>
      </c>
      <c r="P6" s="9">
        <v>15</v>
      </c>
      <c r="Q6" s="57">
        <v>20</v>
      </c>
      <c r="R6" s="57">
        <v>21</v>
      </c>
      <c r="S6" s="9">
        <v>22</v>
      </c>
      <c r="T6" s="10">
        <v>23</v>
      </c>
    </row>
    <row r="7" spans="1:20" ht="23.25" customHeight="1">
      <c r="A7" s="74">
        <v>1</v>
      </c>
      <c r="B7" s="75" t="s">
        <v>23</v>
      </c>
      <c r="C7" s="76" t="s">
        <v>24</v>
      </c>
      <c r="D7" s="12" t="s">
        <v>95</v>
      </c>
      <c r="E7" s="66">
        <v>893.88</v>
      </c>
      <c r="F7" s="67">
        <v>0.87</v>
      </c>
      <c r="G7" s="67">
        <v>47</v>
      </c>
      <c r="H7" s="58">
        <f aca="true" t="shared" si="0" ref="H7:H14">E7*F7</f>
        <v>777.6756</v>
      </c>
      <c r="I7" s="58">
        <f aca="true" t="shared" si="1" ref="I7:I14">E7*G7</f>
        <v>42012.36</v>
      </c>
      <c r="J7" s="16">
        <f aca="true" t="shared" si="2" ref="J7:J14">(E7*F7)</f>
        <v>777.6756</v>
      </c>
      <c r="K7" s="16">
        <f aca="true" t="shared" si="3" ref="K7:K14">E7*G7</f>
        <v>42012.36</v>
      </c>
      <c r="L7" s="17">
        <f aca="true" t="shared" si="4" ref="L7:L14">SUM(J7,K7)</f>
        <v>42790.0356</v>
      </c>
      <c r="M7" s="15">
        <f aca="true" t="shared" si="5" ref="M7:N14">J7-H7</f>
        <v>0</v>
      </c>
      <c r="N7" s="15">
        <f t="shared" si="5"/>
        <v>0</v>
      </c>
      <c r="O7" s="16"/>
      <c r="P7" s="16"/>
      <c r="Q7" s="58"/>
      <c r="R7" s="58"/>
      <c r="S7" s="15"/>
      <c r="T7" s="18"/>
    </row>
    <row r="8" spans="1:20" ht="24">
      <c r="A8" s="74"/>
      <c r="B8" s="75"/>
      <c r="C8" s="76"/>
      <c r="D8" s="12" t="s">
        <v>96</v>
      </c>
      <c r="E8" s="66">
        <v>553.84</v>
      </c>
      <c r="F8" s="67">
        <v>0.87</v>
      </c>
      <c r="G8" s="67">
        <v>40</v>
      </c>
      <c r="H8" s="58">
        <f>E8*F8</f>
        <v>481.8408</v>
      </c>
      <c r="I8" s="58">
        <f>E8*G8</f>
        <v>22153.600000000002</v>
      </c>
      <c r="J8" s="16">
        <f>(E8*F8)</f>
        <v>481.8408</v>
      </c>
      <c r="K8" s="16">
        <f>E8*G8</f>
        <v>22153.600000000002</v>
      </c>
      <c r="L8" s="17">
        <f>SUM(J8,K8)</f>
        <v>22635.440800000004</v>
      </c>
      <c r="M8" s="15">
        <f>J8-H8</f>
        <v>0</v>
      </c>
      <c r="N8" s="15">
        <f>K8-I8</f>
        <v>0</v>
      </c>
      <c r="O8" s="16"/>
      <c r="P8" s="16"/>
      <c r="Q8" s="58"/>
      <c r="R8" s="58"/>
      <c r="S8" s="15"/>
      <c r="T8" s="18"/>
    </row>
    <row r="9" spans="1:20" ht="36">
      <c r="A9" s="74"/>
      <c r="B9" s="75"/>
      <c r="C9" s="76"/>
      <c r="D9" s="12" t="s">
        <v>97</v>
      </c>
      <c r="E9" s="66">
        <v>4.14</v>
      </c>
      <c r="F9" s="67">
        <v>1.36</v>
      </c>
      <c r="G9" s="67">
        <v>47</v>
      </c>
      <c r="H9" s="58">
        <f t="shared" si="0"/>
        <v>5.6304</v>
      </c>
      <c r="I9" s="58">
        <f t="shared" si="1"/>
        <v>194.57999999999998</v>
      </c>
      <c r="J9" s="16">
        <f t="shared" si="2"/>
        <v>5.6304</v>
      </c>
      <c r="K9" s="16">
        <f t="shared" si="3"/>
        <v>194.57999999999998</v>
      </c>
      <c r="L9" s="17">
        <f t="shared" si="4"/>
        <v>200.2104</v>
      </c>
      <c r="M9" s="15">
        <f t="shared" si="5"/>
        <v>0</v>
      </c>
      <c r="N9" s="15">
        <f t="shared" si="5"/>
        <v>0</v>
      </c>
      <c r="O9" s="16"/>
      <c r="P9" s="16"/>
      <c r="Q9" s="58"/>
      <c r="R9" s="58"/>
      <c r="S9" s="15"/>
      <c r="T9" s="18"/>
    </row>
    <row r="10" spans="1:20" ht="36">
      <c r="A10" s="74"/>
      <c r="B10" s="75"/>
      <c r="C10" s="76"/>
      <c r="D10" s="12" t="s">
        <v>98</v>
      </c>
      <c r="E10" s="66">
        <v>4.3</v>
      </c>
      <c r="F10" s="67">
        <v>1.36</v>
      </c>
      <c r="G10" s="67">
        <v>40</v>
      </c>
      <c r="H10" s="58">
        <f>E10*F10</f>
        <v>5.848</v>
      </c>
      <c r="I10" s="58">
        <f>E10*G10</f>
        <v>172</v>
      </c>
      <c r="J10" s="16">
        <f>(E10*F10)</f>
        <v>5.848</v>
      </c>
      <c r="K10" s="16">
        <f>E10*G10</f>
        <v>172</v>
      </c>
      <c r="L10" s="17">
        <f>SUM(J10,K10)</f>
        <v>177.848</v>
      </c>
      <c r="M10" s="15">
        <f>J10-H10</f>
        <v>0</v>
      </c>
      <c r="N10" s="15">
        <f>K10-I10</f>
        <v>0</v>
      </c>
      <c r="O10" s="16"/>
      <c r="P10" s="16"/>
      <c r="Q10" s="58"/>
      <c r="R10" s="58"/>
      <c r="S10" s="15"/>
      <c r="T10" s="18"/>
    </row>
    <row r="11" spans="1:20" ht="24">
      <c r="A11" s="74"/>
      <c r="B11" s="75"/>
      <c r="C11" s="76"/>
      <c r="D11" s="12" t="s">
        <v>27</v>
      </c>
      <c r="E11" s="66">
        <v>2141.6</v>
      </c>
      <c r="F11" s="67">
        <v>0.87</v>
      </c>
      <c r="G11" s="67">
        <v>40</v>
      </c>
      <c r="H11" s="58">
        <f t="shared" si="0"/>
        <v>1863.192</v>
      </c>
      <c r="I11" s="58">
        <f t="shared" si="1"/>
        <v>85664</v>
      </c>
      <c r="J11" s="16">
        <f t="shared" si="2"/>
        <v>1863.192</v>
      </c>
      <c r="K11" s="16">
        <f t="shared" si="3"/>
        <v>85664</v>
      </c>
      <c r="L11" s="17">
        <f t="shared" si="4"/>
        <v>87527.192</v>
      </c>
      <c r="M11" s="15">
        <f t="shared" si="5"/>
        <v>0</v>
      </c>
      <c r="N11" s="15">
        <f t="shared" si="5"/>
        <v>0</v>
      </c>
      <c r="O11" s="16"/>
      <c r="P11" s="16"/>
      <c r="Q11" s="58"/>
      <c r="R11" s="58"/>
      <c r="S11" s="15"/>
      <c r="T11" s="18"/>
    </row>
    <row r="12" spans="1:20" ht="24">
      <c r="A12" s="74"/>
      <c r="B12" s="75"/>
      <c r="C12" s="76"/>
      <c r="D12" s="12" t="s">
        <v>28</v>
      </c>
      <c r="E12" s="66">
        <v>232.5</v>
      </c>
      <c r="F12" s="67">
        <v>1.36</v>
      </c>
      <c r="G12" s="67">
        <v>40</v>
      </c>
      <c r="H12" s="58">
        <f t="shared" si="0"/>
        <v>316.20000000000005</v>
      </c>
      <c r="I12" s="58">
        <f t="shared" si="1"/>
        <v>9300</v>
      </c>
      <c r="J12" s="16">
        <f t="shared" si="2"/>
        <v>316.20000000000005</v>
      </c>
      <c r="K12" s="16">
        <f t="shared" si="3"/>
        <v>9300</v>
      </c>
      <c r="L12" s="17">
        <f t="shared" si="4"/>
        <v>9616.2</v>
      </c>
      <c r="M12" s="15">
        <f t="shared" si="5"/>
        <v>0</v>
      </c>
      <c r="N12" s="15">
        <f t="shared" si="5"/>
        <v>0</v>
      </c>
      <c r="O12" s="16"/>
      <c r="P12" s="16"/>
      <c r="Q12" s="58"/>
      <c r="R12" s="58"/>
      <c r="S12" s="15"/>
      <c r="T12" s="18"/>
    </row>
    <row r="13" spans="1:20" ht="12.75">
      <c r="A13" s="74"/>
      <c r="B13" s="75"/>
      <c r="C13" s="76"/>
      <c r="D13" s="12" t="s">
        <v>29</v>
      </c>
      <c r="E13" s="66">
        <v>2094.12</v>
      </c>
      <c r="F13" s="67">
        <v>0.87</v>
      </c>
      <c r="G13" s="67">
        <v>40</v>
      </c>
      <c r="H13" s="58">
        <f t="shared" si="0"/>
        <v>1821.8844</v>
      </c>
      <c r="I13" s="58">
        <f t="shared" si="1"/>
        <v>83764.79999999999</v>
      </c>
      <c r="J13" s="16">
        <f t="shared" si="2"/>
        <v>1821.8844</v>
      </c>
      <c r="K13" s="16">
        <f t="shared" si="3"/>
        <v>83764.79999999999</v>
      </c>
      <c r="L13" s="17">
        <f t="shared" si="4"/>
        <v>85586.68439999998</v>
      </c>
      <c r="M13" s="15">
        <f t="shared" si="5"/>
        <v>0</v>
      </c>
      <c r="N13" s="15">
        <f t="shared" si="5"/>
        <v>0</v>
      </c>
      <c r="O13" s="16"/>
      <c r="P13" s="16"/>
      <c r="Q13" s="58"/>
      <c r="R13" s="58"/>
      <c r="S13" s="15"/>
      <c r="T13" s="18"/>
    </row>
    <row r="14" spans="1:20" ht="24">
      <c r="A14" s="74"/>
      <c r="B14" s="75"/>
      <c r="C14" s="76"/>
      <c r="D14" s="12" t="s">
        <v>99</v>
      </c>
      <c r="E14" s="66">
        <v>170.58</v>
      </c>
      <c r="F14" s="67">
        <v>1.36</v>
      </c>
      <c r="G14" s="67">
        <v>40</v>
      </c>
      <c r="H14" s="58">
        <f t="shared" si="0"/>
        <v>231.98880000000003</v>
      </c>
      <c r="I14" s="58">
        <f t="shared" si="1"/>
        <v>6823.200000000001</v>
      </c>
      <c r="J14" s="16">
        <f t="shared" si="2"/>
        <v>231.98880000000003</v>
      </c>
      <c r="K14" s="16">
        <f t="shared" si="3"/>
        <v>6823.200000000001</v>
      </c>
      <c r="L14" s="17">
        <f t="shared" si="4"/>
        <v>7055.188800000001</v>
      </c>
      <c r="M14" s="15">
        <f t="shared" si="5"/>
        <v>0</v>
      </c>
      <c r="N14" s="15">
        <f t="shared" si="5"/>
        <v>0</v>
      </c>
      <c r="O14" s="16"/>
      <c r="P14" s="16"/>
      <c r="Q14" s="58"/>
      <c r="R14" s="58"/>
      <c r="S14" s="15"/>
      <c r="T14" s="18"/>
    </row>
    <row r="15" spans="1:20" ht="24">
      <c r="A15" s="74"/>
      <c r="B15" s="75"/>
      <c r="C15" s="76"/>
      <c r="D15" s="19" t="s">
        <v>31</v>
      </c>
      <c r="E15" s="20">
        <f>E7+E8+E11+E13</f>
        <v>5683.44</v>
      </c>
      <c r="F15" s="20"/>
      <c r="G15" s="20"/>
      <c r="H15" s="20">
        <f>H7+H8+H11+H13</f>
        <v>4944.5928</v>
      </c>
      <c r="I15" s="20">
        <f aca="true" t="shared" si="6" ref="I15:S15">I7+I8+I11+I13</f>
        <v>233594.76</v>
      </c>
      <c r="J15" s="20">
        <f t="shared" si="6"/>
        <v>4944.5928</v>
      </c>
      <c r="K15" s="20">
        <f t="shared" si="6"/>
        <v>233594.76</v>
      </c>
      <c r="L15" s="20">
        <f t="shared" si="6"/>
        <v>238539.3528</v>
      </c>
      <c r="M15" s="20">
        <f t="shared" si="6"/>
        <v>0</v>
      </c>
      <c r="N15" s="20">
        <f t="shared" si="6"/>
        <v>0</v>
      </c>
      <c r="O15" s="20">
        <f t="shared" si="6"/>
        <v>0</v>
      </c>
      <c r="P15" s="20">
        <f t="shared" si="6"/>
        <v>0</v>
      </c>
      <c r="Q15" s="59">
        <f t="shared" si="6"/>
        <v>0</v>
      </c>
      <c r="R15" s="59">
        <f t="shared" si="6"/>
        <v>0</v>
      </c>
      <c r="S15" s="20">
        <f t="shared" si="6"/>
        <v>0</v>
      </c>
      <c r="T15" s="22"/>
    </row>
    <row r="16" spans="1:20" ht="24">
      <c r="A16" s="74"/>
      <c r="B16" s="75"/>
      <c r="C16" s="76"/>
      <c r="D16" s="19" t="s">
        <v>32</v>
      </c>
      <c r="E16" s="20">
        <f>E9+E10+E12+E14</f>
        <v>411.52</v>
      </c>
      <c r="F16" s="20"/>
      <c r="G16" s="20"/>
      <c r="H16" s="20">
        <f aca="true" t="shared" si="7" ref="H16:S16">H9+H10+H12+H14</f>
        <v>559.6672000000001</v>
      </c>
      <c r="I16" s="20">
        <f t="shared" si="7"/>
        <v>16489.78</v>
      </c>
      <c r="J16" s="20">
        <f t="shared" si="7"/>
        <v>559.6672000000001</v>
      </c>
      <c r="K16" s="20">
        <f t="shared" si="7"/>
        <v>16489.78</v>
      </c>
      <c r="L16" s="20">
        <f t="shared" si="7"/>
        <v>17049.447200000002</v>
      </c>
      <c r="M16" s="20">
        <f t="shared" si="7"/>
        <v>0</v>
      </c>
      <c r="N16" s="20">
        <f t="shared" si="7"/>
        <v>0</v>
      </c>
      <c r="O16" s="20">
        <f t="shared" si="7"/>
        <v>0</v>
      </c>
      <c r="P16" s="20">
        <f t="shared" si="7"/>
        <v>0</v>
      </c>
      <c r="Q16" s="59">
        <f t="shared" si="7"/>
        <v>0</v>
      </c>
      <c r="R16" s="59">
        <f t="shared" si="7"/>
        <v>0</v>
      </c>
      <c r="S16" s="20">
        <f t="shared" si="7"/>
        <v>0</v>
      </c>
      <c r="T16" s="22"/>
    </row>
    <row r="17" spans="1:20" ht="12.75">
      <c r="A17" s="74"/>
      <c r="B17" s="75"/>
      <c r="C17" s="76"/>
      <c r="D17" s="12" t="s">
        <v>33</v>
      </c>
      <c r="E17" s="66">
        <v>1894.02</v>
      </c>
      <c r="F17" s="67">
        <v>0.87</v>
      </c>
      <c r="G17" s="67">
        <v>40</v>
      </c>
      <c r="H17" s="58">
        <f aca="true" t="shared" si="8" ref="H17:H22">E17*F17</f>
        <v>1647.7974</v>
      </c>
      <c r="I17" s="58">
        <f aca="true" t="shared" si="9" ref="I17:I22">E17*G17</f>
        <v>75760.8</v>
      </c>
      <c r="J17" s="16">
        <f aca="true" t="shared" si="10" ref="J17:J22">(E17*F17)</f>
        <v>1647.7974</v>
      </c>
      <c r="K17" s="16">
        <f aca="true" t="shared" si="11" ref="K17:K22">E17*G17</f>
        <v>75760.8</v>
      </c>
      <c r="L17" s="17">
        <f aca="true" t="shared" si="12" ref="L17:L22">SUM(J17,K17)</f>
        <v>77408.5974</v>
      </c>
      <c r="M17" s="15">
        <f aca="true" t="shared" si="13" ref="M17:N22">J17-H17</f>
        <v>0</v>
      </c>
      <c r="N17" s="15">
        <f t="shared" si="13"/>
        <v>0</v>
      </c>
      <c r="O17" s="16"/>
      <c r="P17" s="16"/>
      <c r="Q17" s="58"/>
      <c r="R17" s="58"/>
      <c r="S17" s="15"/>
      <c r="T17" s="18"/>
    </row>
    <row r="18" spans="1:20" ht="24">
      <c r="A18" s="74"/>
      <c r="B18" s="75"/>
      <c r="C18" s="76"/>
      <c r="D18" s="12" t="s">
        <v>34</v>
      </c>
      <c r="E18" s="66">
        <v>91.02</v>
      </c>
      <c r="F18" s="67">
        <v>1.36</v>
      </c>
      <c r="G18" s="67">
        <v>40</v>
      </c>
      <c r="H18" s="58">
        <f t="shared" si="8"/>
        <v>123.7872</v>
      </c>
      <c r="I18" s="58">
        <f t="shared" si="9"/>
        <v>3640.7999999999997</v>
      </c>
      <c r="J18" s="16">
        <f t="shared" si="10"/>
        <v>123.7872</v>
      </c>
      <c r="K18" s="16">
        <f t="shared" si="11"/>
        <v>3640.7999999999997</v>
      </c>
      <c r="L18" s="17">
        <f t="shared" si="12"/>
        <v>3764.5872</v>
      </c>
      <c r="M18" s="15">
        <f t="shared" si="13"/>
        <v>0</v>
      </c>
      <c r="N18" s="15">
        <f t="shared" si="13"/>
        <v>0</v>
      </c>
      <c r="O18" s="16"/>
      <c r="P18" s="16"/>
      <c r="Q18" s="58"/>
      <c r="R18" s="58"/>
      <c r="S18" s="15"/>
      <c r="T18" s="18"/>
    </row>
    <row r="19" spans="1:20" ht="31.5" customHeight="1">
      <c r="A19" s="74"/>
      <c r="B19" s="75"/>
      <c r="C19" s="76"/>
      <c r="D19" s="12" t="s">
        <v>35</v>
      </c>
      <c r="E19" s="66">
        <v>1952.14</v>
      </c>
      <c r="F19" s="67">
        <v>0.87</v>
      </c>
      <c r="G19" s="67">
        <v>40</v>
      </c>
      <c r="H19" s="58">
        <f t="shared" si="8"/>
        <v>1698.3618000000001</v>
      </c>
      <c r="I19" s="58">
        <f t="shared" si="9"/>
        <v>78085.6</v>
      </c>
      <c r="J19" s="16">
        <f t="shared" si="10"/>
        <v>1698.3618000000001</v>
      </c>
      <c r="K19" s="16">
        <f t="shared" si="11"/>
        <v>78085.6</v>
      </c>
      <c r="L19" s="17">
        <f t="shared" si="12"/>
        <v>79783.9618</v>
      </c>
      <c r="M19" s="15">
        <f t="shared" si="13"/>
        <v>0</v>
      </c>
      <c r="N19" s="15">
        <f t="shared" si="13"/>
        <v>0</v>
      </c>
      <c r="O19" s="16"/>
      <c r="P19" s="16"/>
      <c r="Q19" s="58"/>
      <c r="R19" s="58"/>
      <c r="S19" s="15"/>
      <c r="T19" s="18"/>
    </row>
    <row r="20" spans="1:20" ht="24">
      <c r="A20" s="74"/>
      <c r="B20" s="75"/>
      <c r="C20" s="76"/>
      <c r="D20" s="12" t="s">
        <v>36</v>
      </c>
      <c r="E20" s="66">
        <v>101.48</v>
      </c>
      <c r="F20" s="67">
        <v>1.36</v>
      </c>
      <c r="G20" s="67">
        <v>40</v>
      </c>
      <c r="H20" s="58">
        <f t="shared" si="8"/>
        <v>138.01280000000003</v>
      </c>
      <c r="I20" s="58">
        <f t="shared" si="9"/>
        <v>4059.2000000000003</v>
      </c>
      <c r="J20" s="16">
        <f t="shared" si="10"/>
        <v>138.01280000000003</v>
      </c>
      <c r="K20" s="16">
        <f t="shared" si="11"/>
        <v>4059.2000000000003</v>
      </c>
      <c r="L20" s="17">
        <f t="shared" si="12"/>
        <v>4197.2128</v>
      </c>
      <c r="M20" s="15">
        <f t="shared" si="13"/>
        <v>0</v>
      </c>
      <c r="N20" s="15">
        <f t="shared" si="13"/>
        <v>0</v>
      </c>
      <c r="O20" s="16"/>
      <c r="P20" s="16"/>
      <c r="Q20" s="58"/>
      <c r="R20" s="58"/>
      <c r="S20" s="15"/>
      <c r="T20" s="18"/>
    </row>
    <row r="21" spans="1:20" ht="24.75" customHeight="1">
      <c r="A21" s="74"/>
      <c r="B21" s="75"/>
      <c r="C21" s="76"/>
      <c r="D21" s="12" t="s">
        <v>37</v>
      </c>
      <c r="E21" s="66">
        <v>1912.16</v>
      </c>
      <c r="F21" s="67">
        <v>0.87</v>
      </c>
      <c r="G21" s="67">
        <v>40</v>
      </c>
      <c r="H21" s="58">
        <f t="shared" si="8"/>
        <v>1663.5792000000001</v>
      </c>
      <c r="I21" s="58">
        <f t="shared" si="9"/>
        <v>76486.40000000001</v>
      </c>
      <c r="J21" s="16">
        <f t="shared" si="10"/>
        <v>1663.5792000000001</v>
      </c>
      <c r="K21" s="16">
        <f t="shared" si="11"/>
        <v>76486.40000000001</v>
      </c>
      <c r="L21" s="17">
        <f t="shared" si="12"/>
        <v>78149.9792</v>
      </c>
      <c r="M21" s="15">
        <f t="shared" si="13"/>
        <v>0</v>
      </c>
      <c r="N21" s="15">
        <f t="shared" si="13"/>
        <v>0</v>
      </c>
      <c r="O21" s="16"/>
      <c r="P21" s="16"/>
      <c r="Q21" s="58"/>
      <c r="R21" s="58"/>
      <c r="S21" s="15"/>
      <c r="T21" s="18"/>
    </row>
    <row r="22" spans="1:20" ht="24">
      <c r="A22" s="74"/>
      <c r="B22" s="75"/>
      <c r="C22" s="76"/>
      <c r="D22" s="12" t="s">
        <v>38</v>
      </c>
      <c r="E22" s="66">
        <v>57.12</v>
      </c>
      <c r="F22" s="67">
        <v>1.36</v>
      </c>
      <c r="G22" s="67">
        <v>40</v>
      </c>
      <c r="H22" s="58">
        <f t="shared" si="8"/>
        <v>77.6832</v>
      </c>
      <c r="I22" s="58">
        <f t="shared" si="9"/>
        <v>2284.7999999999997</v>
      </c>
      <c r="J22" s="16">
        <f t="shared" si="10"/>
        <v>77.6832</v>
      </c>
      <c r="K22" s="16">
        <f t="shared" si="11"/>
        <v>2284.7999999999997</v>
      </c>
      <c r="L22" s="17">
        <f t="shared" si="12"/>
        <v>2362.4831999999997</v>
      </c>
      <c r="M22" s="15">
        <f t="shared" si="13"/>
        <v>0</v>
      </c>
      <c r="N22" s="15">
        <f t="shared" si="13"/>
        <v>0</v>
      </c>
      <c r="O22" s="16"/>
      <c r="P22" s="16"/>
      <c r="Q22" s="58"/>
      <c r="R22" s="58"/>
      <c r="S22" s="15"/>
      <c r="T22" s="18"/>
    </row>
    <row r="23" spans="1:20" ht="24">
      <c r="A23" s="74"/>
      <c r="B23" s="75"/>
      <c r="C23" s="76"/>
      <c r="D23" s="19" t="s">
        <v>39</v>
      </c>
      <c r="E23" s="20">
        <f>SUM(E17,E19,E21)</f>
        <v>5758.32</v>
      </c>
      <c r="F23" s="20"/>
      <c r="G23" s="20"/>
      <c r="H23" s="20">
        <f aca="true" t="shared" si="14" ref="H23:S24">SUM(H17,H19,H21)</f>
        <v>5009.7384</v>
      </c>
      <c r="I23" s="20">
        <f>SUM(I17,I19,I21)</f>
        <v>230332.80000000005</v>
      </c>
      <c r="J23" s="20">
        <f t="shared" si="14"/>
        <v>5009.7384</v>
      </c>
      <c r="K23" s="20">
        <f t="shared" si="14"/>
        <v>230332.80000000005</v>
      </c>
      <c r="L23" s="20">
        <f t="shared" si="14"/>
        <v>235342.53840000002</v>
      </c>
      <c r="M23" s="20">
        <f t="shared" si="14"/>
        <v>0</v>
      </c>
      <c r="N23" s="20">
        <f t="shared" si="14"/>
        <v>0</v>
      </c>
      <c r="O23" s="20">
        <f t="shared" si="14"/>
        <v>0</v>
      </c>
      <c r="P23" s="20">
        <f t="shared" si="14"/>
        <v>0</v>
      </c>
      <c r="Q23" s="59">
        <f t="shared" si="14"/>
        <v>0</v>
      </c>
      <c r="R23" s="59">
        <f t="shared" si="14"/>
        <v>0</v>
      </c>
      <c r="S23" s="20">
        <f t="shared" si="14"/>
        <v>0</v>
      </c>
      <c r="T23" s="22"/>
    </row>
    <row r="24" spans="1:20" ht="24">
      <c r="A24" s="74"/>
      <c r="B24" s="75"/>
      <c r="C24" s="76"/>
      <c r="D24" s="19" t="s">
        <v>40</v>
      </c>
      <c r="E24" s="20">
        <f aca="true" t="shared" si="15" ref="E24:N24">SUM(E18,E20,E22)</f>
        <v>249.62</v>
      </c>
      <c r="F24" s="20"/>
      <c r="G24" s="20"/>
      <c r="H24" s="20">
        <f t="shared" si="15"/>
        <v>339.4832</v>
      </c>
      <c r="I24" s="20">
        <f t="shared" si="15"/>
        <v>9984.8</v>
      </c>
      <c r="J24" s="20">
        <f>SUM(J18,J20,J22)</f>
        <v>339.4832</v>
      </c>
      <c r="K24" s="20">
        <f t="shared" si="15"/>
        <v>9984.8</v>
      </c>
      <c r="L24" s="20">
        <f t="shared" si="15"/>
        <v>10324.2832</v>
      </c>
      <c r="M24" s="20">
        <f t="shared" si="15"/>
        <v>0</v>
      </c>
      <c r="N24" s="20">
        <f t="shared" si="15"/>
        <v>0</v>
      </c>
      <c r="O24" s="20">
        <f t="shared" si="14"/>
        <v>0</v>
      </c>
      <c r="P24" s="20">
        <f t="shared" si="14"/>
        <v>0</v>
      </c>
      <c r="Q24" s="59">
        <f t="shared" si="14"/>
        <v>0</v>
      </c>
      <c r="R24" s="59">
        <f t="shared" si="14"/>
        <v>0</v>
      </c>
      <c r="S24" s="20">
        <f t="shared" si="14"/>
        <v>0</v>
      </c>
      <c r="T24" s="22"/>
    </row>
    <row r="25" spans="1:20" ht="27.75" customHeight="1">
      <c r="A25" s="74"/>
      <c r="B25" s="75"/>
      <c r="C25" s="76"/>
      <c r="D25" s="12" t="s">
        <v>41</v>
      </c>
      <c r="E25" s="66">
        <v>2323.94</v>
      </c>
      <c r="F25" s="67">
        <v>0.87</v>
      </c>
      <c r="G25" s="67">
        <v>40</v>
      </c>
      <c r="H25" s="58">
        <f aca="true" t="shared" si="16" ref="H25:H30">E25*F25</f>
        <v>2021.8278</v>
      </c>
      <c r="I25" s="58">
        <f aca="true" t="shared" si="17" ref="I25:I30">E25*G25</f>
        <v>92957.6</v>
      </c>
      <c r="J25" s="16">
        <f aca="true" t="shared" si="18" ref="J25:J30">(E25*F25)</f>
        <v>2021.8278</v>
      </c>
      <c r="K25" s="16">
        <f aca="true" t="shared" si="19" ref="K25:K30">E25*G25</f>
        <v>92957.6</v>
      </c>
      <c r="L25" s="17">
        <f aca="true" t="shared" si="20" ref="L25:L30">SUM(J25,K25)</f>
        <v>94979.4278</v>
      </c>
      <c r="M25" s="15">
        <f aca="true" t="shared" si="21" ref="M25:N30">J25-H25</f>
        <v>0</v>
      </c>
      <c r="N25" s="15">
        <f t="shared" si="21"/>
        <v>0</v>
      </c>
      <c r="O25" s="16"/>
      <c r="P25" s="16"/>
      <c r="Q25" s="58"/>
      <c r="R25" s="58"/>
      <c r="S25" s="15"/>
      <c r="T25" s="18"/>
    </row>
    <row r="26" spans="1:20" ht="24">
      <c r="A26" s="74"/>
      <c r="B26" s="75"/>
      <c r="C26" s="76"/>
      <c r="D26" s="12" t="s">
        <v>42</v>
      </c>
      <c r="E26" s="66">
        <v>54.36</v>
      </c>
      <c r="F26" s="67">
        <v>1.36</v>
      </c>
      <c r="G26" s="67">
        <v>40</v>
      </c>
      <c r="H26" s="58">
        <f t="shared" si="16"/>
        <v>73.92960000000001</v>
      </c>
      <c r="I26" s="58">
        <f t="shared" si="17"/>
        <v>2174.4</v>
      </c>
      <c r="J26" s="16">
        <f t="shared" si="18"/>
        <v>73.92960000000001</v>
      </c>
      <c r="K26" s="16">
        <f t="shared" si="19"/>
        <v>2174.4</v>
      </c>
      <c r="L26" s="17">
        <f t="shared" si="20"/>
        <v>2248.3296</v>
      </c>
      <c r="M26" s="15">
        <f t="shared" si="21"/>
        <v>0</v>
      </c>
      <c r="N26" s="15">
        <f t="shared" si="21"/>
        <v>0</v>
      </c>
      <c r="O26" s="16"/>
      <c r="P26" s="16"/>
      <c r="Q26" s="58"/>
      <c r="R26" s="58"/>
      <c r="S26" s="15"/>
      <c r="T26" s="18"/>
    </row>
    <row r="27" spans="1:20" ht="12.75">
      <c r="A27" s="74"/>
      <c r="B27" s="75"/>
      <c r="C27" s="76"/>
      <c r="D27" s="12" t="s">
        <v>43</v>
      </c>
      <c r="E27" s="66">
        <v>2248.76</v>
      </c>
      <c r="F27" s="67">
        <v>0.87</v>
      </c>
      <c r="G27" s="67">
        <v>40</v>
      </c>
      <c r="H27" s="58">
        <f t="shared" si="16"/>
        <v>1956.4212000000002</v>
      </c>
      <c r="I27" s="58">
        <f t="shared" si="17"/>
        <v>89950.40000000001</v>
      </c>
      <c r="J27" s="16">
        <f t="shared" si="18"/>
        <v>1956.4212000000002</v>
      </c>
      <c r="K27" s="16">
        <f t="shared" si="19"/>
        <v>89950.40000000001</v>
      </c>
      <c r="L27" s="17">
        <f t="shared" si="20"/>
        <v>91906.8212</v>
      </c>
      <c r="M27" s="15">
        <f t="shared" si="21"/>
        <v>0</v>
      </c>
      <c r="N27" s="15">
        <f t="shared" si="21"/>
        <v>0</v>
      </c>
      <c r="O27" s="16"/>
      <c r="P27" s="16"/>
      <c r="Q27" s="58"/>
      <c r="R27" s="58"/>
      <c r="S27" s="15"/>
      <c r="T27" s="18"/>
    </row>
    <row r="28" spans="1:20" ht="24">
      <c r="A28" s="74"/>
      <c r="B28" s="75"/>
      <c r="C28" s="76"/>
      <c r="D28" s="12" t="s">
        <v>44</v>
      </c>
      <c r="E28" s="66">
        <v>37.9</v>
      </c>
      <c r="F28" s="67">
        <v>1.36</v>
      </c>
      <c r="G28" s="67">
        <v>40</v>
      </c>
      <c r="H28" s="58">
        <f t="shared" si="16"/>
        <v>51.544000000000004</v>
      </c>
      <c r="I28" s="58">
        <f t="shared" si="17"/>
        <v>1516</v>
      </c>
      <c r="J28" s="16">
        <f t="shared" si="18"/>
        <v>51.544000000000004</v>
      </c>
      <c r="K28" s="16">
        <f t="shared" si="19"/>
        <v>1516</v>
      </c>
      <c r="L28" s="17">
        <f t="shared" si="20"/>
        <v>1567.544</v>
      </c>
      <c r="M28" s="15">
        <f t="shared" si="21"/>
        <v>0</v>
      </c>
      <c r="N28" s="15">
        <f t="shared" si="21"/>
        <v>0</v>
      </c>
      <c r="O28" s="16"/>
      <c r="P28" s="16"/>
      <c r="Q28" s="58"/>
      <c r="R28" s="58"/>
      <c r="S28" s="15"/>
      <c r="T28" s="18"/>
    </row>
    <row r="29" spans="1:20" ht="24">
      <c r="A29" s="74"/>
      <c r="B29" s="75"/>
      <c r="C29" s="76"/>
      <c r="D29" s="12" t="s">
        <v>45</v>
      </c>
      <c r="E29" s="66">
        <v>1939.02</v>
      </c>
      <c r="F29" s="67">
        <v>0.87</v>
      </c>
      <c r="G29" s="67">
        <v>40</v>
      </c>
      <c r="H29" s="58">
        <f t="shared" si="16"/>
        <v>1686.9474</v>
      </c>
      <c r="I29" s="58">
        <f t="shared" si="17"/>
        <v>77560.8</v>
      </c>
      <c r="J29" s="16">
        <f t="shared" si="18"/>
        <v>1686.9474</v>
      </c>
      <c r="K29" s="16">
        <f t="shared" si="19"/>
        <v>77560.8</v>
      </c>
      <c r="L29" s="17">
        <f t="shared" si="20"/>
        <v>79247.74740000001</v>
      </c>
      <c r="M29" s="15">
        <f t="shared" si="21"/>
        <v>0</v>
      </c>
      <c r="N29" s="15">
        <f t="shared" si="21"/>
        <v>0</v>
      </c>
      <c r="O29" s="16"/>
      <c r="P29" s="16"/>
      <c r="Q29" s="58"/>
      <c r="R29" s="58"/>
      <c r="S29" s="15"/>
      <c r="T29" s="18"/>
    </row>
    <row r="30" spans="1:20" ht="24">
      <c r="A30" s="74"/>
      <c r="B30" s="75"/>
      <c r="C30" s="76"/>
      <c r="D30" s="12" t="s">
        <v>46</v>
      </c>
      <c r="E30" s="66">
        <v>42.48</v>
      </c>
      <c r="F30" s="67">
        <v>1.36</v>
      </c>
      <c r="G30" s="67">
        <v>40</v>
      </c>
      <c r="H30" s="58">
        <f t="shared" si="16"/>
        <v>57.7728</v>
      </c>
      <c r="I30" s="58">
        <f t="shared" si="17"/>
        <v>1699.1999999999998</v>
      </c>
      <c r="J30" s="16">
        <f t="shared" si="18"/>
        <v>57.7728</v>
      </c>
      <c r="K30" s="16">
        <f t="shared" si="19"/>
        <v>1699.1999999999998</v>
      </c>
      <c r="L30" s="17">
        <f t="shared" si="20"/>
        <v>1756.9727999999998</v>
      </c>
      <c r="M30" s="15">
        <f t="shared" si="21"/>
        <v>0</v>
      </c>
      <c r="N30" s="15">
        <f t="shared" si="21"/>
        <v>0</v>
      </c>
      <c r="O30" s="16"/>
      <c r="P30" s="16"/>
      <c r="Q30" s="58"/>
      <c r="R30" s="58"/>
      <c r="S30" s="15"/>
      <c r="T30" s="18"/>
    </row>
    <row r="31" spans="1:20" ht="24">
      <c r="A31" s="74"/>
      <c r="B31" s="75"/>
      <c r="C31" s="76"/>
      <c r="D31" s="19" t="s">
        <v>47</v>
      </c>
      <c r="E31" s="20">
        <f>SUM(E25,E27,E29)</f>
        <v>6511.720000000001</v>
      </c>
      <c r="F31" s="20"/>
      <c r="G31" s="20"/>
      <c r="H31" s="20">
        <f aca="true" t="shared" si="22" ref="H31:S32">SUM(H25,H27,H29)</f>
        <v>5665.196400000001</v>
      </c>
      <c r="I31" s="20">
        <f t="shared" si="22"/>
        <v>260468.8</v>
      </c>
      <c r="J31" s="20">
        <f t="shared" si="22"/>
        <v>5665.196400000001</v>
      </c>
      <c r="K31" s="20">
        <f t="shared" si="22"/>
        <v>260468.8</v>
      </c>
      <c r="L31" s="20">
        <f t="shared" si="22"/>
        <v>266133.9964</v>
      </c>
      <c r="M31" s="20">
        <f t="shared" si="22"/>
        <v>0</v>
      </c>
      <c r="N31" s="20">
        <f t="shared" si="22"/>
        <v>0</v>
      </c>
      <c r="O31" s="20">
        <f t="shared" si="22"/>
        <v>0</v>
      </c>
      <c r="P31" s="20">
        <f t="shared" si="22"/>
        <v>0</v>
      </c>
      <c r="Q31" s="59">
        <f t="shared" si="22"/>
        <v>0</v>
      </c>
      <c r="R31" s="59">
        <f t="shared" si="22"/>
        <v>0</v>
      </c>
      <c r="S31" s="20">
        <f t="shared" si="22"/>
        <v>0</v>
      </c>
      <c r="T31" s="22"/>
    </row>
    <row r="32" spans="1:20" ht="24">
      <c r="A32" s="74"/>
      <c r="B32" s="75"/>
      <c r="C32" s="76"/>
      <c r="D32" s="19" t="s">
        <v>48</v>
      </c>
      <c r="E32" s="20">
        <f aca="true" t="shared" si="23" ref="E32:N32">SUM(E26,E28,E30)</f>
        <v>134.73999999999998</v>
      </c>
      <c r="F32" s="20"/>
      <c r="G32" s="20"/>
      <c r="H32" s="20">
        <f t="shared" si="23"/>
        <v>183.2464</v>
      </c>
      <c r="I32" s="20">
        <f t="shared" si="23"/>
        <v>5389.6</v>
      </c>
      <c r="J32" s="20">
        <f t="shared" si="23"/>
        <v>183.2464</v>
      </c>
      <c r="K32" s="20">
        <f t="shared" si="23"/>
        <v>5389.6</v>
      </c>
      <c r="L32" s="20">
        <f t="shared" si="23"/>
        <v>5572.846399999999</v>
      </c>
      <c r="M32" s="20">
        <f t="shared" si="23"/>
        <v>0</v>
      </c>
      <c r="N32" s="20">
        <f t="shared" si="23"/>
        <v>0</v>
      </c>
      <c r="O32" s="20">
        <f t="shared" si="22"/>
        <v>0</v>
      </c>
      <c r="P32" s="20">
        <f t="shared" si="22"/>
        <v>0</v>
      </c>
      <c r="Q32" s="59">
        <f t="shared" si="22"/>
        <v>0</v>
      </c>
      <c r="R32" s="59">
        <f t="shared" si="22"/>
        <v>0</v>
      </c>
      <c r="S32" s="20">
        <f t="shared" si="22"/>
        <v>0</v>
      </c>
      <c r="T32" s="22"/>
    </row>
    <row r="33" spans="1:20" ht="24">
      <c r="A33" s="74"/>
      <c r="B33" s="75"/>
      <c r="C33" s="76"/>
      <c r="D33" s="23" t="s">
        <v>49</v>
      </c>
      <c r="E33" s="66">
        <v>2160.4</v>
      </c>
      <c r="F33" s="67">
        <v>0.87</v>
      </c>
      <c r="G33" s="67">
        <v>40</v>
      </c>
      <c r="H33" s="58">
        <f aca="true" t="shared" si="24" ref="H33:H38">E33*F33</f>
        <v>1879.548</v>
      </c>
      <c r="I33" s="58">
        <f aca="true" t="shared" si="25" ref="I33:I38">E33*G33</f>
        <v>86416</v>
      </c>
      <c r="J33" s="16">
        <f aca="true" t="shared" si="26" ref="J33:J38">(E33*F33)</f>
        <v>1879.548</v>
      </c>
      <c r="K33" s="16">
        <f aca="true" t="shared" si="27" ref="K33:K38">E33*G33</f>
        <v>86416</v>
      </c>
      <c r="L33" s="17">
        <f aca="true" t="shared" si="28" ref="L33:L38">SUM(J33,K33)</f>
        <v>88295.548</v>
      </c>
      <c r="M33" s="15">
        <f aca="true" t="shared" si="29" ref="M33:N38">J33-H33</f>
        <v>0</v>
      </c>
      <c r="N33" s="15">
        <f t="shared" si="29"/>
        <v>0</v>
      </c>
      <c r="O33" s="16"/>
      <c r="P33" s="16"/>
      <c r="Q33" s="58"/>
      <c r="R33" s="58"/>
      <c r="S33" s="15"/>
      <c r="T33" s="18"/>
    </row>
    <row r="34" spans="1:20" ht="24">
      <c r="A34" s="74"/>
      <c r="B34" s="75"/>
      <c r="C34" s="76"/>
      <c r="D34" s="23" t="s">
        <v>50</v>
      </c>
      <c r="E34" s="66">
        <v>29.08</v>
      </c>
      <c r="F34" s="67">
        <v>1.36</v>
      </c>
      <c r="G34" s="67">
        <v>40</v>
      </c>
      <c r="H34" s="58">
        <f t="shared" si="24"/>
        <v>39.5488</v>
      </c>
      <c r="I34" s="58">
        <f t="shared" si="25"/>
        <v>1163.1999999999998</v>
      </c>
      <c r="J34" s="16">
        <f t="shared" si="26"/>
        <v>39.5488</v>
      </c>
      <c r="K34" s="16">
        <f t="shared" si="27"/>
        <v>1163.1999999999998</v>
      </c>
      <c r="L34" s="17">
        <f t="shared" si="28"/>
        <v>1202.7487999999998</v>
      </c>
      <c r="M34" s="15">
        <f t="shared" si="29"/>
        <v>0</v>
      </c>
      <c r="N34" s="15">
        <f t="shared" si="29"/>
        <v>0</v>
      </c>
      <c r="O34" s="16"/>
      <c r="P34" s="16"/>
      <c r="Q34" s="58"/>
      <c r="R34" s="58"/>
      <c r="S34" s="15"/>
      <c r="T34" s="18"/>
    </row>
    <row r="35" spans="1:20" ht="24">
      <c r="A35" s="74"/>
      <c r="B35" s="75"/>
      <c r="C35" s="76"/>
      <c r="D35" s="23" t="s">
        <v>51</v>
      </c>
      <c r="E35" s="66">
        <v>1985.16</v>
      </c>
      <c r="F35" s="67">
        <v>0.87</v>
      </c>
      <c r="G35" s="67">
        <v>40</v>
      </c>
      <c r="H35" s="58">
        <f t="shared" si="24"/>
        <v>1727.0892000000001</v>
      </c>
      <c r="I35" s="58">
        <f t="shared" si="25"/>
        <v>79406.40000000001</v>
      </c>
      <c r="J35" s="16">
        <f t="shared" si="26"/>
        <v>1727.0892000000001</v>
      </c>
      <c r="K35" s="16">
        <f t="shared" si="27"/>
        <v>79406.40000000001</v>
      </c>
      <c r="L35" s="17">
        <f t="shared" si="28"/>
        <v>81133.48920000001</v>
      </c>
      <c r="M35" s="15">
        <f t="shared" si="29"/>
        <v>0</v>
      </c>
      <c r="N35" s="15">
        <f t="shared" si="29"/>
        <v>0</v>
      </c>
      <c r="O35" s="16"/>
      <c r="P35" s="16"/>
      <c r="Q35" s="58"/>
      <c r="R35" s="58"/>
      <c r="S35" s="15"/>
      <c r="T35" s="18"/>
    </row>
    <row r="36" spans="1:20" ht="30.75" customHeight="1">
      <c r="A36" s="74"/>
      <c r="B36" s="75"/>
      <c r="C36" s="76"/>
      <c r="D36" s="23" t="s">
        <v>52</v>
      </c>
      <c r="E36" s="66">
        <v>19.72</v>
      </c>
      <c r="F36" s="67">
        <v>1.36</v>
      </c>
      <c r="G36" s="67">
        <v>40</v>
      </c>
      <c r="H36" s="58">
        <f t="shared" si="24"/>
        <v>26.819200000000002</v>
      </c>
      <c r="I36" s="58">
        <f t="shared" si="25"/>
        <v>788.8</v>
      </c>
      <c r="J36" s="16">
        <f t="shared" si="26"/>
        <v>26.819200000000002</v>
      </c>
      <c r="K36" s="16">
        <f t="shared" si="27"/>
        <v>788.8</v>
      </c>
      <c r="L36" s="17">
        <f t="shared" si="28"/>
        <v>815.6192</v>
      </c>
      <c r="M36" s="15">
        <f t="shared" si="29"/>
        <v>0</v>
      </c>
      <c r="N36" s="15">
        <f t="shared" si="29"/>
        <v>0</v>
      </c>
      <c r="O36" s="16"/>
      <c r="P36" s="16"/>
      <c r="Q36" s="58"/>
      <c r="R36" s="58"/>
      <c r="S36" s="15"/>
      <c r="T36" s="18"/>
    </row>
    <row r="37" spans="1:20" ht="24" customHeight="1">
      <c r="A37" s="74"/>
      <c r="B37" s="75"/>
      <c r="C37" s="76"/>
      <c r="D37" s="23" t="s">
        <v>53</v>
      </c>
      <c r="E37" s="66">
        <v>1739.24</v>
      </c>
      <c r="F37" s="67">
        <v>0.87</v>
      </c>
      <c r="G37" s="67">
        <v>40</v>
      </c>
      <c r="H37" s="58">
        <f t="shared" si="24"/>
        <v>1513.1388</v>
      </c>
      <c r="I37" s="58">
        <f t="shared" si="25"/>
        <v>69569.6</v>
      </c>
      <c r="J37" s="16">
        <f t="shared" si="26"/>
        <v>1513.1388</v>
      </c>
      <c r="K37" s="16">
        <f t="shared" si="27"/>
        <v>69569.6</v>
      </c>
      <c r="L37" s="17">
        <f t="shared" si="28"/>
        <v>71082.7388</v>
      </c>
      <c r="M37" s="15">
        <f t="shared" si="29"/>
        <v>0</v>
      </c>
      <c r="N37" s="15">
        <f t="shared" si="29"/>
        <v>0</v>
      </c>
      <c r="O37" s="16"/>
      <c r="P37" s="16"/>
      <c r="Q37" s="58"/>
      <c r="R37" s="58"/>
      <c r="S37" s="15"/>
      <c r="T37" s="18"/>
    </row>
    <row r="38" spans="1:20" ht="32.25" customHeight="1">
      <c r="A38" s="11"/>
      <c r="B38" s="75"/>
      <c r="C38" s="76"/>
      <c r="D38" s="23" t="s">
        <v>54</v>
      </c>
      <c r="E38" s="66">
        <v>30.08</v>
      </c>
      <c r="F38" s="67">
        <v>1.36</v>
      </c>
      <c r="G38" s="67">
        <v>40</v>
      </c>
      <c r="H38" s="58">
        <f t="shared" si="24"/>
        <v>40.9088</v>
      </c>
      <c r="I38" s="58">
        <f t="shared" si="25"/>
        <v>1203.1999999999998</v>
      </c>
      <c r="J38" s="16">
        <f t="shared" si="26"/>
        <v>40.9088</v>
      </c>
      <c r="K38" s="16">
        <f t="shared" si="27"/>
        <v>1203.1999999999998</v>
      </c>
      <c r="L38" s="17">
        <f t="shared" si="28"/>
        <v>1244.1087999999997</v>
      </c>
      <c r="M38" s="15">
        <f t="shared" si="29"/>
        <v>0</v>
      </c>
      <c r="N38" s="15">
        <f t="shared" si="29"/>
        <v>0</v>
      </c>
      <c r="O38" s="16"/>
      <c r="P38" s="16"/>
      <c r="Q38" s="58"/>
      <c r="R38" s="58"/>
      <c r="S38" s="15"/>
      <c r="T38" s="18"/>
    </row>
    <row r="39" spans="1:20" ht="24">
      <c r="A39" s="11"/>
      <c r="B39" s="75"/>
      <c r="C39" s="75"/>
      <c r="D39" s="19" t="s">
        <v>55</v>
      </c>
      <c r="E39" s="20">
        <f>SUM(E33,E35,E37)</f>
        <v>5884.8</v>
      </c>
      <c r="F39" s="20"/>
      <c r="G39" s="20"/>
      <c r="H39" s="20">
        <f aca="true" t="shared" si="30" ref="H39:S40">SUM(H33,H35,H37)</f>
        <v>5119.776</v>
      </c>
      <c r="I39" s="20">
        <f t="shared" si="30"/>
        <v>235392.00000000003</v>
      </c>
      <c r="J39" s="20">
        <f t="shared" si="30"/>
        <v>5119.776</v>
      </c>
      <c r="K39" s="20">
        <f t="shared" si="30"/>
        <v>235392.00000000003</v>
      </c>
      <c r="L39" s="20">
        <f t="shared" si="30"/>
        <v>240511.776</v>
      </c>
      <c r="M39" s="20">
        <f t="shared" si="30"/>
        <v>0</v>
      </c>
      <c r="N39" s="20">
        <f t="shared" si="30"/>
        <v>0</v>
      </c>
      <c r="O39" s="20">
        <f t="shared" si="30"/>
        <v>0</v>
      </c>
      <c r="P39" s="20">
        <f t="shared" si="30"/>
        <v>0</v>
      </c>
      <c r="Q39" s="59">
        <f t="shared" si="30"/>
        <v>0</v>
      </c>
      <c r="R39" s="59">
        <f t="shared" si="30"/>
        <v>0</v>
      </c>
      <c r="S39" s="20">
        <f t="shared" si="30"/>
        <v>0</v>
      </c>
      <c r="T39" s="22"/>
    </row>
    <row r="40" spans="1:20" ht="24">
      <c r="A40" s="11"/>
      <c r="B40" s="75"/>
      <c r="C40" s="75"/>
      <c r="D40" s="19" t="s">
        <v>56</v>
      </c>
      <c r="E40" s="20">
        <f>SUM(E34,E36,E38)</f>
        <v>78.88</v>
      </c>
      <c r="F40" s="20"/>
      <c r="G40" s="20"/>
      <c r="H40" s="20">
        <f aca="true" t="shared" si="31" ref="H40:N40">SUM(H34,H36,H38)</f>
        <v>107.2768</v>
      </c>
      <c r="I40" s="20">
        <f t="shared" si="31"/>
        <v>3155.2</v>
      </c>
      <c r="J40" s="20">
        <f t="shared" si="31"/>
        <v>107.2768</v>
      </c>
      <c r="K40" s="20">
        <f t="shared" si="31"/>
        <v>3155.2</v>
      </c>
      <c r="L40" s="20">
        <f t="shared" si="31"/>
        <v>3262.4767999999995</v>
      </c>
      <c r="M40" s="20">
        <f t="shared" si="31"/>
        <v>0</v>
      </c>
      <c r="N40" s="20">
        <f t="shared" si="31"/>
        <v>0</v>
      </c>
      <c r="O40" s="20">
        <f t="shared" si="30"/>
        <v>0</v>
      </c>
      <c r="P40" s="20">
        <f t="shared" si="30"/>
        <v>0</v>
      </c>
      <c r="Q40" s="59">
        <f t="shared" si="30"/>
        <v>0</v>
      </c>
      <c r="R40" s="59">
        <f t="shared" si="30"/>
        <v>0</v>
      </c>
      <c r="S40" s="20">
        <f t="shared" si="30"/>
        <v>0</v>
      </c>
      <c r="T40" s="22"/>
    </row>
    <row r="41" spans="1:20" ht="27" customHeight="1">
      <c r="A41" s="40"/>
      <c r="B41" s="40"/>
      <c r="C41" s="40"/>
      <c r="D41" s="41" t="s">
        <v>57</v>
      </c>
      <c r="E41" s="42">
        <f>SUM(E15+E23+E31+E39)</f>
        <v>23838.28</v>
      </c>
      <c r="F41" s="42"/>
      <c r="G41" s="42"/>
      <c r="H41" s="42">
        <f aca="true" t="shared" si="32" ref="H41:N42">SUM(H15+H23+H31+H39)</f>
        <v>20739.3036</v>
      </c>
      <c r="I41" s="42">
        <f t="shared" si="32"/>
        <v>959788.3600000001</v>
      </c>
      <c r="J41" s="42">
        <f t="shared" si="32"/>
        <v>20739.3036</v>
      </c>
      <c r="K41" s="42">
        <f t="shared" si="32"/>
        <v>959788.3600000001</v>
      </c>
      <c r="L41" s="42">
        <f t="shared" si="32"/>
        <v>980527.6636000001</v>
      </c>
      <c r="M41" s="42">
        <f t="shared" si="32"/>
        <v>0</v>
      </c>
      <c r="N41" s="42">
        <f t="shared" si="32"/>
        <v>0</v>
      </c>
      <c r="O41" s="43">
        <f>SUM(O7:O38)</f>
        <v>0</v>
      </c>
      <c r="P41" s="43">
        <f>SUM(P7:P38)</f>
        <v>0</v>
      </c>
      <c r="Q41" s="60">
        <f>SUM(Q7:Q38)</f>
        <v>0</v>
      </c>
      <c r="R41" s="60">
        <f>SUM(R7:R38)</f>
        <v>0</v>
      </c>
      <c r="S41" s="43">
        <f>SUM(S7:S38)</f>
        <v>0</v>
      </c>
      <c r="T41" s="45"/>
    </row>
    <row r="42" spans="1:20" ht="27" customHeight="1">
      <c r="A42" s="40"/>
      <c r="B42" s="40"/>
      <c r="C42" s="40"/>
      <c r="D42" s="41" t="s">
        <v>58</v>
      </c>
      <c r="E42" s="42">
        <f>SUM(E16+E24+E32+E40)</f>
        <v>874.76</v>
      </c>
      <c r="F42" s="42"/>
      <c r="G42" s="42"/>
      <c r="H42" s="42">
        <f t="shared" si="32"/>
        <v>1189.6736</v>
      </c>
      <c r="I42" s="42">
        <f t="shared" si="32"/>
        <v>35019.38</v>
      </c>
      <c r="J42" s="42">
        <f t="shared" si="32"/>
        <v>1189.6736</v>
      </c>
      <c r="K42" s="42">
        <f t="shared" si="32"/>
        <v>35019.38</v>
      </c>
      <c r="L42" s="42">
        <f t="shared" si="32"/>
        <v>36209.0536</v>
      </c>
      <c r="M42" s="42">
        <f t="shared" si="32"/>
        <v>0</v>
      </c>
      <c r="N42" s="42">
        <f t="shared" si="32"/>
        <v>0</v>
      </c>
      <c r="O42" s="43">
        <f>SUM(O9:O39)</f>
        <v>0</v>
      </c>
      <c r="P42" s="43">
        <f>SUM(P9:P39)</f>
        <v>0</v>
      </c>
      <c r="Q42" s="60">
        <f>SUM(Q9:Q39)</f>
        <v>0</v>
      </c>
      <c r="R42" s="60">
        <f>SUM(R9:R39)</f>
        <v>0</v>
      </c>
      <c r="S42" s="43">
        <f>SUM(S9:S39)</f>
        <v>0</v>
      </c>
      <c r="T42" s="45"/>
    </row>
    <row r="43" spans="1:20" ht="36">
      <c r="A43" s="25"/>
      <c r="B43" s="25"/>
      <c r="C43" s="25"/>
      <c r="D43" s="26" t="s">
        <v>93</v>
      </c>
      <c r="E43" s="27">
        <f>E41+'2016'!E41</f>
        <v>71349.18999999999</v>
      </c>
      <c r="F43" s="27"/>
      <c r="G43" s="27"/>
      <c r="H43" s="27">
        <f>H41+'2016'!H41</f>
        <v>57914.0643</v>
      </c>
      <c r="I43" s="27">
        <f>I41+'2016'!I41</f>
        <v>2189598.62</v>
      </c>
      <c r="J43" s="27">
        <f>J41+'2016'!J41</f>
        <v>74090.6502</v>
      </c>
      <c r="K43" s="27">
        <f>K41+'2016'!K41</f>
        <v>2584679.68</v>
      </c>
      <c r="L43" s="27">
        <f>L41+'2016'!L41</f>
        <v>2658770.3302</v>
      </c>
      <c r="M43" s="27">
        <f>M41+'2016'!M41</f>
        <v>0</v>
      </c>
      <c r="N43" s="27">
        <f>N41+'2016'!N41</f>
        <v>0</v>
      </c>
      <c r="O43" s="27">
        <f>O41+'2016'!O41</f>
        <v>0</v>
      </c>
      <c r="P43" s="27">
        <f>P41+'2016'!P41</f>
        <v>0</v>
      </c>
      <c r="Q43" s="61">
        <f>Q41+'2016'!Q41</f>
        <v>776426.4</v>
      </c>
      <c r="R43" s="61">
        <f>R41+'2016'!R41</f>
        <v>0</v>
      </c>
      <c r="S43" s="27">
        <f>S41+'2016'!S41</f>
        <v>0</v>
      </c>
      <c r="T43" s="30"/>
    </row>
    <row r="44" spans="1:20" ht="48">
      <c r="A44" s="25"/>
      <c r="B44" s="25"/>
      <c r="C44" s="25"/>
      <c r="D44" s="26" t="s">
        <v>94</v>
      </c>
      <c r="E44" s="27">
        <f>E42+'2016'!E42</f>
        <v>6638.56</v>
      </c>
      <c r="F44" s="27"/>
      <c r="G44" s="27"/>
      <c r="H44" s="27">
        <f>H42+'2016'!H42</f>
        <v>8588.6448</v>
      </c>
      <c r="I44" s="27">
        <f>I42+'2016'!I42</f>
        <v>207781.18</v>
      </c>
      <c r="J44" s="27">
        <f>J42+'2016'!J42</f>
        <v>81588.8394</v>
      </c>
      <c r="K44" s="27">
        <f>K42+'2016'!K42</f>
        <v>2267570.74</v>
      </c>
      <c r="L44" s="27">
        <f>L42+'2016'!L42</f>
        <v>2349159.5794000006</v>
      </c>
      <c r="M44" s="27">
        <f>M42+'2016'!M42</f>
        <v>0</v>
      </c>
      <c r="N44" s="27">
        <f>N42+'2016'!N42</f>
        <v>0</v>
      </c>
      <c r="O44" s="27">
        <f>O42+'2016'!O42</f>
        <v>0</v>
      </c>
      <c r="P44" s="27">
        <f>P42+'2016'!P42</f>
        <v>0</v>
      </c>
      <c r="Q44" s="61">
        <f>Q42+'2016'!Q42</f>
        <v>0</v>
      </c>
      <c r="R44" s="61">
        <f>R42+'2016'!R42</f>
        <v>0</v>
      </c>
      <c r="S44" s="27">
        <f>S42+'2016'!S42</f>
        <v>0</v>
      </c>
      <c r="T44" s="30"/>
    </row>
    <row r="45" spans="1:20" ht="23.25" customHeight="1">
      <c r="A45" s="74">
        <v>2</v>
      </c>
      <c r="B45" s="75" t="s">
        <v>59</v>
      </c>
      <c r="C45" s="77" t="s">
        <v>60</v>
      </c>
      <c r="D45" s="68" t="s">
        <v>100</v>
      </c>
      <c r="E45" s="69">
        <v>53.5</v>
      </c>
      <c r="F45" s="67">
        <v>0.87</v>
      </c>
      <c r="G45" s="67">
        <v>47</v>
      </c>
      <c r="H45" s="58">
        <f>E45*F45</f>
        <v>46.545</v>
      </c>
      <c r="I45" s="58">
        <f>E45*G45</f>
        <v>2514.5</v>
      </c>
      <c r="J45" s="16">
        <f>(E45*F45)</f>
        <v>46.545</v>
      </c>
      <c r="K45" s="16">
        <f>E45*G45</f>
        <v>2514.5</v>
      </c>
      <c r="L45" s="17">
        <f>SUM(J45,K45)</f>
        <v>2561.045</v>
      </c>
      <c r="M45" s="15">
        <f aca="true" t="shared" si="33" ref="M45:N48">J45-H45</f>
        <v>0</v>
      </c>
      <c r="N45" s="15">
        <f t="shared" si="33"/>
        <v>0</v>
      </c>
      <c r="O45" s="16"/>
      <c r="P45" s="16"/>
      <c r="Q45" s="58"/>
      <c r="R45" s="58"/>
      <c r="S45" s="15"/>
      <c r="T45" s="18"/>
    </row>
    <row r="46" spans="1:20" ht="24">
      <c r="A46" s="74"/>
      <c r="B46" s="75"/>
      <c r="C46" s="77"/>
      <c r="D46" s="68" t="s">
        <v>101</v>
      </c>
      <c r="E46" s="69">
        <v>64.78</v>
      </c>
      <c r="F46" s="67">
        <v>0.87</v>
      </c>
      <c r="G46" s="67">
        <v>40</v>
      </c>
      <c r="H46" s="58">
        <f>E46*F46</f>
        <v>56.3586</v>
      </c>
      <c r="I46" s="58">
        <f>E46*G46</f>
        <v>2591.2</v>
      </c>
      <c r="J46" s="16">
        <f>(E46*F46)</f>
        <v>56.3586</v>
      </c>
      <c r="K46" s="16">
        <f>E46*G46</f>
        <v>2591.2</v>
      </c>
      <c r="L46" s="17">
        <f>SUM(J46,K46)</f>
        <v>2647.5586</v>
      </c>
      <c r="M46" s="15">
        <f>J46-H46</f>
        <v>0</v>
      </c>
      <c r="N46" s="15">
        <f>K46-I46</f>
        <v>0</v>
      </c>
      <c r="O46" s="16"/>
      <c r="P46" s="16"/>
      <c r="Q46" s="58"/>
      <c r="R46" s="58"/>
      <c r="S46" s="15"/>
      <c r="T46" s="18"/>
    </row>
    <row r="47" spans="1:20" ht="12.75" customHeight="1">
      <c r="A47" s="74"/>
      <c r="B47" s="75"/>
      <c r="C47" s="77"/>
      <c r="D47" s="31" t="s">
        <v>62</v>
      </c>
      <c r="E47" s="70">
        <v>294.74</v>
      </c>
      <c r="F47" s="67">
        <v>0.87</v>
      </c>
      <c r="G47" s="67">
        <v>40</v>
      </c>
      <c r="H47" s="58">
        <f>E47*F47</f>
        <v>256.4238</v>
      </c>
      <c r="I47" s="58">
        <f>E47*G47</f>
        <v>11789.6</v>
      </c>
      <c r="J47" s="16">
        <f>(E47*F47)</f>
        <v>256.4238</v>
      </c>
      <c r="K47" s="16">
        <f>E47*G47</f>
        <v>11789.6</v>
      </c>
      <c r="L47" s="17">
        <f>SUM(J47,K47)</f>
        <v>12046.0238</v>
      </c>
      <c r="M47" s="15">
        <f t="shared" si="33"/>
        <v>0</v>
      </c>
      <c r="N47" s="15">
        <f t="shared" si="33"/>
        <v>0</v>
      </c>
      <c r="O47" s="16"/>
      <c r="P47" s="16"/>
      <c r="Q47" s="58"/>
      <c r="R47" s="58"/>
      <c r="S47" s="15"/>
      <c r="T47" s="18"/>
    </row>
    <row r="48" spans="1:20" ht="12.75" customHeight="1">
      <c r="A48" s="74"/>
      <c r="B48" s="75"/>
      <c r="C48" s="77"/>
      <c r="D48" s="31" t="s">
        <v>63</v>
      </c>
      <c r="E48" s="70">
        <v>293.06</v>
      </c>
      <c r="F48" s="67">
        <v>0.87</v>
      </c>
      <c r="G48" s="67">
        <v>40</v>
      </c>
      <c r="H48" s="58">
        <f>E48*F48</f>
        <v>254.9622</v>
      </c>
      <c r="I48" s="58">
        <f>E48*G48</f>
        <v>11722.4</v>
      </c>
      <c r="J48" s="16">
        <f>(E48*F48)</f>
        <v>254.9622</v>
      </c>
      <c r="K48" s="16">
        <f>E48*G48</f>
        <v>11722.4</v>
      </c>
      <c r="L48" s="17">
        <f>SUM(J48,K48)</f>
        <v>11977.3622</v>
      </c>
      <c r="M48" s="15">
        <f t="shared" si="33"/>
        <v>0</v>
      </c>
      <c r="N48" s="15">
        <f t="shared" si="33"/>
        <v>0</v>
      </c>
      <c r="O48" s="16"/>
      <c r="P48" s="16"/>
      <c r="Q48" s="58"/>
      <c r="R48" s="58"/>
      <c r="S48" s="15"/>
      <c r="T48" s="18"/>
    </row>
    <row r="49" spans="1:20" ht="27.75" customHeight="1">
      <c r="A49" s="74"/>
      <c r="B49" s="75"/>
      <c r="C49" s="77"/>
      <c r="D49" s="19" t="s">
        <v>64</v>
      </c>
      <c r="E49" s="20">
        <f>SUM(E45:E48)</f>
        <v>706.0799999999999</v>
      </c>
      <c r="F49" s="20"/>
      <c r="G49" s="20"/>
      <c r="H49" s="20">
        <f aca="true" t="shared" si="34" ref="H49:S49">SUM(H45:H48)</f>
        <v>614.2896000000001</v>
      </c>
      <c r="I49" s="20">
        <f t="shared" si="34"/>
        <v>28617.699999999997</v>
      </c>
      <c r="J49" s="20">
        <f t="shared" si="34"/>
        <v>614.2896000000001</v>
      </c>
      <c r="K49" s="20">
        <f t="shared" si="34"/>
        <v>28617.699999999997</v>
      </c>
      <c r="L49" s="20">
        <f t="shared" si="34"/>
        <v>29231.9896</v>
      </c>
      <c r="M49" s="20">
        <f t="shared" si="34"/>
        <v>0</v>
      </c>
      <c r="N49" s="20">
        <f t="shared" si="34"/>
        <v>0</v>
      </c>
      <c r="O49" s="20">
        <f t="shared" si="34"/>
        <v>0</v>
      </c>
      <c r="P49" s="20">
        <f t="shared" si="34"/>
        <v>0</v>
      </c>
      <c r="Q49" s="59">
        <f t="shared" si="34"/>
        <v>0</v>
      </c>
      <c r="R49" s="59">
        <f t="shared" si="34"/>
        <v>0</v>
      </c>
      <c r="S49" s="20">
        <f t="shared" si="34"/>
        <v>0</v>
      </c>
      <c r="T49" s="22"/>
    </row>
    <row r="50" spans="1:20" ht="12.75" customHeight="1">
      <c r="A50" s="74"/>
      <c r="B50" s="75"/>
      <c r="C50" s="77"/>
      <c r="D50" s="31" t="s">
        <v>65</v>
      </c>
      <c r="E50" s="69">
        <v>223.12</v>
      </c>
      <c r="F50" s="67">
        <v>0.87</v>
      </c>
      <c r="G50" s="67">
        <v>40</v>
      </c>
      <c r="H50" s="58">
        <f>E50*F50</f>
        <v>194.1144</v>
      </c>
      <c r="I50" s="58">
        <f>E50*G50</f>
        <v>8924.8</v>
      </c>
      <c r="J50" s="16">
        <f>(E50*F50)</f>
        <v>194.1144</v>
      </c>
      <c r="K50" s="16">
        <f>E50*G50</f>
        <v>8924.8</v>
      </c>
      <c r="L50" s="17">
        <f>SUM(J50,K50)</f>
        <v>9118.9144</v>
      </c>
      <c r="M50" s="15">
        <f aca="true" t="shared" si="35" ref="M50:N52">J50-H50</f>
        <v>0</v>
      </c>
      <c r="N50" s="15">
        <f t="shared" si="35"/>
        <v>0</v>
      </c>
      <c r="O50" s="16"/>
      <c r="P50" s="16"/>
      <c r="Q50" s="58"/>
      <c r="R50" s="58"/>
      <c r="S50" s="15"/>
      <c r="T50" s="18"/>
    </row>
    <row r="51" spans="1:20" ht="12.75" customHeight="1">
      <c r="A51" s="74"/>
      <c r="B51" s="75"/>
      <c r="C51" s="77"/>
      <c r="D51" s="31" t="s">
        <v>66</v>
      </c>
      <c r="E51" s="69">
        <v>303.54</v>
      </c>
      <c r="F51" s="67">
        <v>0.87</v>
      </c>
      <c r="G51" s="67">
        <v>40</v>
      </c>
      <c r="H51" s="58">
        <f>E51*F51</f>
        <v>264.07980000000003</v>
      </c>
      <c r="I51" s="58">
        <f>E51*G51</f>
        <v>12141.6</v>
      </c>
      <c r="J51" s="16">
        <f>(E51*F51)</f>
        <v>264.07980000000003</v>
      </c>
      <c r="K51" s="16">
        <f>E51*G51</f>
        <v>12141.6</v>
      </c>
      <c r="L51" s="17">
        <f>SUM(J51,K51)</f>
        <v>12405.6798</v>
      </c>
      <c r="M51" s="15">
        <f t="shared" si="35"/>
        <v>0</v>
      </c>
      <c r="N51" s="15">
        <f t="shared" si="35"/>
        <v>0</v>
      </c>
      <c r="O51" s="16"/>
      <c r="P51" s="16"/>
      <c r="Q51" s="58"/>
      <c r="R51" s="58"/>
      <c r="S51" s="15"/>
      <c r="T51" s="18"/>
    </row>
    <row r="52" spans="1:20" ht="12.75" customHeight="1">
      <c r="A52" s="74"/>
      <c r="B52" s="75"/>
      <c r="C52" s="77"/>
      <c r="D52" s="31" t="s">
        <v>67</v>
      </c>
      <c r="E52" s="69">
        <v>325.98</v>
      </c>
      <c r="F52" s="67">
        <v>0.87</v>
      </c>
      <c r="G52" s="67">
        <v>40</v>
      </c>
      <c r="H52" s="58">
        <f>E52*F52</f>
        <v>283.6026</v>
      </c>
      <c r="I52" s="58">
        <f>E52*G52</f>
        <v>13039.2</v>
      </c>
      <c r="J52" s="16">
        <f>(E52*F52)</f>
        <v>283.6026</v>
      </c>
      <c r="K52" s="16">
        <f>E52*G52</f>
        <v>13039.2</v>
      </c>
      <c r="L52" s="17">
        <f>SUM(J52,K52)</f>
        <v>13322.8026</v>
      </c>
      <c r="M52" s="15">
        <f t="shared" si="35"/>
        <v>0</v>
      </c>
      <c r="N52" s="15">
        <f t="shared" si="35"/>
        <v>0</v>
      </c>
      <c r="O52" s="16"/>
      <c r="P52" s="16"/>
      <c r="Q52" s="58"/>
      <c r="R52" s="58"/>
      <c r="S52" s="15"/>
      <c r="T52" s="18"/>
    </row>
    <row r="53" spans="1:20" ht="27" customHeight="1">
      <c r="A53" s="74"/>
      <c r="B53" s="75"/>
      <c r="C53" s="77"/>
      <c r="D53" s="19" t="s">
        <v>68</v>
      </c>
      <c r="E53" s="20">
        <f>SUM(E50,E51,E52)</f>
        <v>852.6400000000001</v>
      </c>
      <c r="F53" s="20"/>
      <c r="G53" s="20"/>
      <c r="H53" s="20">
        <f>SUM(H50,H51,H52)</f>
        <v>741.7968000000001</v>
      </c>
      <c r="I53" s="20">
        <f>SUM(I50,I51,I52)</f>
        <v>34105.600000000006</v>
      </c>
      <c r="J53" s="20">
        <f aca="true" t="shared" si="36" ref="J53:S53">SUM(J50,J51,J52)</f>
        <v>741.7968000000001</v>
      </c>
      <c r="K53" s="20">
        <f t="shared" si="36"/>
        <v>34105.600000000006</v>
      </c>
      <c r="L53" s="20">
        <f t="shared" si="36"/>
        <v>34847.3968</v>
      </c>
      <c r="M53" s="20">
        <f t="shared" si="36"/>
        <v>0</v>
      </c>
      <c r="N53" s="20">
        <f t="shared" si="36"/>
        <v>0</v>
      </c>
      <c r="O53" s="20">
        <f t="shared" si="36"/>
        <v>0</v>
      </c>
      <c r="P53" s="20">
        <f t="shared" si="36"/>
        <v>0</v>
      </c>
      <c r="Q53" s="59">
        <f t="shared" si="36"/>
        <v>0</v>
      </c>
      <c r="R53" s="59">
        <f t="shared" si="36"/>
        <v>0</v>
      </c>
      <c r="S53" s="20">
        <f t="shared" si="36"/>
        <v>0</v>
      </c>
      <c r="T53" s="22"/>
    </row>
    <row r="54" spans="1:20" ht="12.75" customHeight="1">
      <c r="A54" s="74"/>
      <c r="B54" s="75"/>
      <c r="C54" s="77"/>
      <c r="D54" s="31" t="s">
        <v>69</v>
      </c>
      <c r="E54" s="69">
        <v>422.56</v>
      </c>
      <c r="F54" s="67">
        <v>0.87</v>
      </c>
      <c r="G54" s="67">
        <v>40</v>
      </c>
      <c r="H54" s="58">
        <f>E54*F54</f>
        <v>367.6272</v>
      </c>
      <c r="I54" s="58">
        <f>E54*G54</f>
        <v>16902.4</v>
      </c>
      <c r="J54" s="16">
        <f>(E54*F54)</f>
        <v>367.6272</v>
      </c>
      <c r="K54" s="16">
        <f>E54*G54</f>
        <v>16902.4</v>
      </c>
      <c r="L54" s="17">
        <f>SUM(J54,K54)</f>
        <v>17270.0272</v>
      </c>
      <c r="M54" s="15">
        <f aca="true" t="shared" si="37" ref="M54:N56">J54-H54</f>
        <v>0</v>
      </c>
      <c r="N54" s="15">
        <f t="shared" si="37"/>
        <v>0</v>
      </c>
      <c r="O54" s="16"/>
      <c r="P54" s="16"/>
      <c r="Q54" s="58"/>
      <c r="R54" s="58"/>
      <c r="S54" s="15"/>
      <c r="T54" s="18"/>
    </row>
    <row r="55" spans="1:20" ht="12.75" customHeight="1">
      <c r="A55" s="74"/>
      <c r="B55" s="75"/>
      <c r="C55" s="77"/>
      <c r="D55" s="31" t="s">
        <v>70</v>
      </c>
      <c r="E55" s="69">
        <v>466.02</v>
      </c>
      <c r="F55" s="67">
        <v>0.87</v>
      </c>
      <c r="G55" s="67">
        <v>40</v>
      </c>
      <c r="H55" s="58">
        <f>E55*F55</f>
        <v>405.43739999999997</v>
      </c>
      <c r="I55" s="58">
        <f>E55*G55</f>
        <v>18640.8</v>
      </c>
      <c r="J55" s="16">
        <f>(E55*F55)</f>
        <v>405.43739999999997</v>
      </c>
      <c r="K55" s="16">
        <f>E55*G55</f>
        <v>18640.8</v>
      </c>
      <c r="L55" s="17">
        <f>SUM(J55,K55)</f>
        <v>19046.237399999998</v>
      </c>
      <c r="M55" s="15">
        <f t="shared" si="37"/>
        <v>0</v>
      </c>
      <c r="N55" s="15">
        <f t="shared" si="37"/>
        <v>0</v>
      </c>
      <c r="O55" s="16"/>
      <c r="P55" s="16"/>
      <c r="Q55" s="58"/>
      <c r="R55" s="58"/>
      <c r="S55" s="15"/>
      <c r="T55" s="18"/>
    </row>
    <row r="56" spans="1:20" ht="13.5" customHeight="1">
      <c r="A56" s="74"/>
      <c r="B56" s="75"/>
      <c r="C56" s="77"/>
      <c r="D56" s="31" t="s">
        <v>71</v>
      </c>
      <c r="E56" s="70">
        <v>351.3</v>
      </c>
      <c r="F56" s="67">
        <v>0.87</v>
      </c>
      <c r="G56" s="67">
        <v>40</v>
      </c>
      <c r="H56" s="58">
        <f>E56*F56</f>
        <v>305.63100000000003</v>
      </c>
      <c r="I56" s="58">
        <f>E56*G56</f>
        <v>14052</v>
      </c>
      <c r="J56" s="16">
        <f>(E56*F56)</f>
        <v>305.63100000000003</v>
      </c>
      <c r="K56" s="16">
        <f>E56*G56</f>
        <v>14052</v>
      </c>
      <c r="L56" s="17">
        <f>SUM(J56,K56)</f>
        <v>14357.631</v>
      </c>
      <c r="M56" s="15">
        <f t="shared" si="37"/>
        <v>0</v>
      </c>
      <c r="N56" s="15">
        <f t="shared" si="37"/>
        <v>0</v>
      </c>
      <c r="O56" s="16"/>
      <c r="P56" s="16"/>
      <c r="Q56" s="58"/>
      <c r="R56" s="58"/>
      <c r="S56" s="15"/>
      <c r="T56" s="18"/>
    </row>
    <row r="57" spans="1:20" ht="27.75" customHeight="1">
      <c r="A57" s="74"/>
      <c r="B57" s="75"/>
      <c r="C57" s="77"/>
      <c r="D57" s="19" t="s">
        <v>72</v>
      </c>
      <c r="E57" s="20">
        <f>SUM(E54,E55,E56)</f>
        <v>1239.8799999999999</v>
      </c>
      <c r="F57" s="20"/>
      <c r="G57" s="20"/>
      <c r="H57" s="20">
        <f>SUM(H54,H55,H56)</f>
        <v>1078.6956</v>
      </c>
      <c r="I57" s="20">
        <f>SUM(I54,I55,I56)</f>
        <v>49595.2</v>
      </c>
      <c r="J57" s="20">
        <f aca="true" t="shared" si="38" ref="J57:S57">SUM(J54,J55,J56)</f>
        <v>1078.6956</v>
      </c>
      <c r="K57" s="20">
        <f t="shared" si="38"/>
        <v>49595.2</v>
      </c>
      <c r="L57" s="20">
        <f t="shared" si="38"/>
        <v>50673.895599999996</v>
      </c>
      <c r="M57" s="20">
        <f t="shared" si="38"/>
        <v>0</v>
      </c>
      <c r="N57" s="20">
        <f t="shared" si="38"/>
        <v>0</v>
      </c>
      <c r="O57" s="20">
        <f t="shared" si="38"/>
        <v>0</v>
      </c>
      <c r="P57" s="20">
        <f t="shared" si="38"/>
        <v>0</v>
      </c>
      <c r="Q57" s="59">
        <f t="shared" si="38"/>
        <v>0</v>
      </c>
      <c r="R57" s="59">
        <f t="shared" si="38"/>
        <v>0</v>
      </c>
      <c r="S57" s="20">
        <f t="shared" si="38"/>
        <v>0</v>
      </c>
      <c r="T57" s="22"/>
    </row>
    <row r="58" spans="1:20" ht="12.75">
      <c r="A58" s="74"/>
      <c r="B58" s="75"/>
      <c r="C58" s="77"/>
      <c r="D58" s="31" t="s">
        <v>73</v>
      </c>
      <c r="E58" s="69">
        <v>241.04</v>
      </c>
      <c r="F58" s="67">
        <v>0.87</v>
      </c>
      <c r="G58" s="67">
        <v>40</v>
      </c>
      <c r="H58" s="58">
        <f>E58*F58</f>
        <v>209.7048</v>
      </c>
      <c r="I58" s="58">
        <f>E58*G58</f>
        <v>9641.6</v>
      </c>
      <c r="J58" s="16">
        <f>(E58*F58)</f>
        <v>209.7048</v>
      </c>
      <c r="K58" s="16">
        <f>E58*G58</f>
        <v>9641.6</v>
      </c>
      <c r="L58" s="17">
        <f>SUM(J58,K58)</f>
        <v>9851.3048</v>
      </c>
      <c r="M58" s="15">
        <f aca="true" t="shared" si="39" ref="M58:N60">J58-H58</f>
        <v>0</v>
      </c>
      <c r="N58" s="15">
        <f t="shared" si="39"/>
        <v>0</v>
      </c>
      <c r="O58" s="16"/>
      <c r="P58" s="16"/>
      <c r="Q58" s="58"/>
      <c r="R58" s="58"/>
      <c r="S58" s="15"/>
      <c r="T58" s="18"/>
    </row>
    <row r="59" spans="1:20" ht="12.75">
      <c r="A59" s="74"/>
      <c r="B59" s="75"/>
      <c r="C59" s="77"/>
      <c r="D59" s="31" t="s">
        <v>74</v>
      </c>
      <c r="E59" s="69">
        <v>205.42</v>
      </c>
      <c r="F59" s="67">
        <v>0.87</v>
      </c>
      <c r="G59" s="67">
        <v>40</v>
      </c>
      <c r="H59" s="58">
        <f>E59*F59</f>
        <v>178.7154</v>
      </c>
      <c r="I59" s="58">
        <f>E59*G59</f>
        <v>8216.8</v>
      </c>
      <c r="J59" s="16">
        <f>(E59*F59)</f>
        <v>178.7154</v>
      </c>
      <c r="K59" s="16">
        <f>E59*G59</f>
        <v>8216.8</v>
      </c>
      <c r="L59" s="17">
        <f>SUM(J59,K59)</f>
        <v>8395.515399999998</v>
      </c>
      <c r="M59" s="15">
        <f t="shared" si="39"/>
        <v>0</v>
      </c>
      <c r="N59" s="15">
        <f t="shared" si="39"/>
        <v>0</v>
      </c>
      <c r="O59" s="16"/>
      <c r="P59" s="16"/>
      <c r="Q59" s="58"/>
      <c r="R59" s="58"/>
      <c r="S59" s="15"/>
      <c r="T59" s="18"/>
    </row>
    <row r="60" spans="1:20" ht="12.75">
      <c r="A60" s="74"/>
      <c r="B60" s="75"/>
      <c r="C60" s="77"/>
      <c r="D60" s="31" t="s">
        <v>75</v>
      </c>
      <c r="E60" s="70">
        <v>174.92</v>
      </c>
      <c r="F60" s="67">
        <v>0.87</v>
      </c>
      <c r="G60" s="67">
        <v>40</v>
      </c>
      <c r="H60" s="58">
        <f>E60*F60</f>
        <v>152.1804</v>
      </c>
      <c r="I60" s="58">
        <f>E60*G60</f>
        <v>6996.799999999999</v>
      </c>
      <c r="J60" s="16">
        <f>(E60*F60)</f>
        <v>152.1804</v>
      </c>
      <c r="K60" s="16">
        <f>E60*G60</f>
        <v>6996.799999999999</v>
      </c>
      <c r="L60" s="17">
        <f>SUM(J60,K60)</f>
        <v>7148.9803999999995</v>
      </c>
      <c r="M60" s="15">
        <f t="shared" si="39"/>
        <v>0</v>
      </c>
      <c r="N60" s="15">
        <f t="shared" si="39"/>
        <v>0</v>
      </c>
      <c r="O60" s="16"/>
      <c r="P60" s="16"/>
      <c r="Q60" s="58"/>
      <c r="R60" s="58"/>
      <c r="S60" s="15"/>
      <c r="T60" s="18"/>
    </row>
    <row r="61" spans="1:20" ht="24">
      <c r="A61" s="34"/>
      <c r="B61" s="34"/>
      <c r="C61" s="34"/>
      <c r="D61" s="19" t="s">
        <v>76</v>
      </c>
      <c r="E61" s="20">
        <f>SUM(E58,E59,E60)</f>
        <v>621.38</v>
      </c>
      <c r="F61" s="20"/>
      <c r="G61" s="20"/>
      <c r="H61" s="20">
        <f>SUM(H58,H59,H60)</f>
        <v>540.6006</v>
      </c>
      <c r="I61" s="20">
        <f>SUM(I58,I59,I60)</f>
        <v>24855.2</v>
      </c>
      <c r="J61" s="20">
        <f aca="true" t="shared" si="40" ref="J61:S61">SUM(J58,J59,J60)</f>
        <v>540.6006</v>
      </c>
      <c r="K61" s="20">
        <f t="shared" si="40"/>
        <v>24855.2</v>
      </c>
      <c r="L61" s="20">
        <f t="shared" si="40"/>
        <v>25395.8006</v>
      </c>
      <c r="M61" s="20">
        <f t="shared" si="40"/>
        <v>0</v>
      </c>
      <c r="N61" s="20">
        <f t="shared" si="40"/>
        <v>0</v>
      </c>
      <c r="O61" s="20">
        <f t="shared" si="40"/>
        <v>0</v>
      </c>
      <c r="P61" s="20">
        <f t="shared" si="40"/>
        <v>0</v>
      </c>
      <c r="Q61" s="59">
        <f t="shared" si="40"/>
        <v>0</v>
      </c>
      <c r="R61" s="59">
        <f t="shared" si="40"/>
        <v>0</v>
      </c>
      <c r="S61" s="20">
        <f t="shared" si="40"/>
        <v>0</v>
      </c>
      <c r="T61" s="22"/>
    </row>
    <row r="62" spans="1:20" s="37" customFormat="1" ht="24">
      <c r="A62" s="44"/>
      <c r="B62" s="44"/>
      <c r="C62" s="46"/>
      <c r="D62" s="41" t="s">
        <v>85</v>
      </c>
      <c r="E62" s="42">
        <f>SUM(E49+E53+E57+E61)</f>
        <v>3419.98</v>
      </c>
      <c r="F62" s="42"/>
      <c r="G62" s="42"/>
      <c r="H62" s="42">
        <f>SUM(H49+H53+H57+H61)</f>
        <v>2975.3826</v>
      </c>
      <c r="I62" s="42">
        <f>SUM(I49+I53+I57+I61)</f>
        <v>137173.7</v>
      </c>
      <c r="J62" s="42">
        <f aca="true" t="shared" si="41" ref="J62:S62">SUM(J49+J53+J57+J61)</f>
        <v>2975.3826</v>
      </c>
      <c r="K62" s="42">
        <f t="shared" si="41"/>
        <v>137173.7</v>
      </c>
      <c r="L62" s="42">
        <f t="shared" si="41"/>
        <v>140149.0826</v>
      </c>
      <c r="M62" s="42">
        <f t="shared" si="41"/>
        <v>0</v>
      </c>
      <c r="N62" s="42">
        <f t="shared" si="41"/>
        <v>0</v>
      </c>
      <c r="O62" s="42">
        <f t="shared" si="41"/>
        <v>0</v>
      </c>
      <c r="P62" s="42">
        <f t="shared" si="41"/>
        <v>0</v>
      </c>
      <c r="Q62" s="62">
        <f t="shared" si="41"/>
        <v>0</v>
      </c>
      <c r="R62" s="62">
        <f t="shared" si="41"/>
        <v>0</v>
      </c>
      <c r="S62" s="42">
        <f t="shared" si="41"/>
        <v>0</v>
      </c>
      <c r="T62" s="45"/>
    </row>
    <row r="63" spans="1:20" s="37" customFormat="1" ht="36">
      <c r="A63" s="29"/>
      <c r="B63" s="29"/>
      <c r="C63" s="35"/>
      <c r="D63" s="26" t="s">
        <v>90</v>
      </c>
      <c r="E63" s="27">
        <f>E62+'2016'!E60</f>
        <v>18112.486</v>
      </c>
      <c r="F63" s="27"/>
      <c r="G63" s="27"/>
      <c r="H63" s="27">
        <f>H62+'2016'!H60</f>
        <v>14875.790700000001</v>
      </c>
      <c r="I63" s="27">
        <f>I62+'2016'!I60</f>
        <v>530904.3</v>
      </c>
      <c r="J63" s="27">
        <f>J62+'2016'!J60</f>
        <v>14875.790700000001</v>
      </c>
      <c r="K63" s="27">
        <f>K62+'2016'!K60</f>
        <v>530904.3</v>
      </c>
      <c r="L63" s="27">
        <f>L62+'2016'!L60</f>
        <v>545780.0907000001</v>
      </c>
      <c r="M63" s="27">
        <f>M62+'2016'!M60</f>
        <v>0</v>
      </c>
      <c r="N63" s="27">
        <f>N62+'2016'!N60</f>
        <v>0</v>
      </c>
      <c r="O63" s="27">
        <f>O62+'2016'!O60</f>
        <v>0</v>
      </c>
      <c r="P63" s="27">
        <f>P62+'2016'!P60</f>
        <v>0</v>
      </c>
      <c r="Q63" s="61">
        <f>Q62+'2016'!Q60</f>
        <v>77040</v>
      </c>
      <c r="R63" s="61">
        <f>R62+'2016'!R60</f>
        <v>0</v>
      </c>
      <c r="S63" s="27">
        <f>S62+'2016'!S60</f>
        <v>0</v>
      </c>
      <c r="T63" s="30"/>
    </row>
    <row r="64" spans="1:20" ht="23.25" customHeight="1">
      <c r="A64" s="74">
        <v>3</v>
      </c>
      <c r="B64" s="75" t="s">
        <v>78</v>
      </c>
      <c r="C64" s="77" t="s">
        <v>79</v>
      </c>
      <c r="D64" s="68" t="s">
        <v>100</v>
      </c>
      <c r="E64" s="69">
        <v>32.6</v>
      </c>
      <c r="F64" s="67">
        <v>0.87</v>
      </c>
      <c r="G64" s="67">
        <v>47</v>
      </c>
      <c r="H64" s="58">
        <f>E64*F64</f>
        <v>28.362000000000002</v>
      </c>
      <c r="I64" s="58">
        <f>E64*G64</f>
        <v>1532.2</v>
      </c>
      <c r="J64" s="16">
        <f>(E64*F64)</f>
        <v>28.362000000000002</v>
      </c>
      <c r="K64" s="16">
        <f>E64*G64</f>
        <v>1532.2</v>
      </c>
      <c r="L64" s="17">
        <f>SUM(J64,K64)</f>
        <v>1560.5620000000001</v>
      </c>
      <c r="M64" s="15">
        <f aca="true" t="shared" si="42" ref="M64:N67">J64-H64</f>
        <v>0</v>
      </c>
      <c r="N64" s="15">
        <f t="shared" si="42"/>
        <v>0</v>
      </c>
      <c r="O64" s="16"/>
      <c r="P64" s="16"/>
      <c r="Q64" s="58"/>
      <c r="R64" s="58"/>
      <c r="S64" s="15"/>
      <c r="T64" s="18"/>
    </row>
    <row r="65" spans="1:20" ht="22.5" customHeight="1">
      <c r="A65" s="74"/>
      <c r="B65" s="75"/>
      <c r="C65" s="77"/>
      <c r="D65" s="68" t="s">
        <v>101</v>
      </c>
      <c r="E65" s="69">
        <v>52.9</v>
      </c>
      <c r="F65" s="67">
        <v>0.87</v>
      </c>
      <c r="G65" s="67">
        <v>40</v>
      </c>
      <c r="H65" s="58">
        <f>E65*F65</f>
        <v>46.022999999999996</v>
      </c>
      <c r="I65" s="58">
        <f>E65*G65</f>
        <v>2116</v>
      </c>
      <c r="J65" s="16">
        <f>(E65*F65)</f>
        <v>46.022999999999996</v>
      </c>
      <c r="K65" s="16">
        <f>E65*G65</f>
        <v>2116</v>
      </c>
      <c r="L65" s="17">
        <f>SUM(J65,K65)</f>
        <v>2162.023</v>
      </c>
      <c r="M65" s="15">
        <f>J65-H65</f>
        <v>0</v>
      </c>
      <c r="N65" s="15">
        <f>K65-I65</f>
        <v>0</v>
      </c>
      <c r="O65" s="16"/>
      <c r="P65" s="16"/>
      <c r="Q65" s="58"/>
      <c r="R65" s="58"/>
      <c r="S65" s="15"/>
      <c r="T65" s="18"/>
    </row>
    <row r="66" spans="1:20" ht="12.75">
      <c r="A66" s="74"/>
      <c r="B66" s="75"/>
      <c r="C66" s="77"/>
      <c r="D66" s="31" t="s">
        <v>62</v>
      </c>
      <c r="E66" s="70">
        <v>500.26</v>
      </c>
      <c r="F66" s="67">
        <v>0.87</v>
      </c>
      <c r="G66" s="67">
        <v>40</v>
      </c>
      <c r="H66" s="58">
        <f>E66*F66</f>
        <v>435.2262</v>
      </c>
      <c r="I66" s="58">
        <f>E66*G66</f>
        <v>20010.4</v>
      </c>
      <c r="J66" s="16">
        <f>(E66*F66)</f>
        <v>435.2262</v>
      </c>
      <c r="K66" s="16">
        <f>E66*G66</f>
        <v>20010.4</v>
      </c>
      <c r="L66" s="17">
        <f>SUM(J66,K66)</f>
        <v>20445.626200000002</v>
      </c>
      <c r="M66" s="15">
        <f t="shared" si="42"/>
        <v>0</v>
      </c>
      <c r="N66" s="15">
        <f t="shared" si="42"/>
        <v>0</v>
      </c>
      <c r="O66" s="16"/>
      <c r="P66" s="16"/>
      <c r="Q66" s="58"/>
      <c r="R66" s="58"/>
      <c r="S66" s="15"/>
      <c r="T66" s="18"/>
    </row>
    <row r="67" spans="1:20" ht="12.75">
      <c r="A67" s="74"/>
      <c r="B67" s="75"/>
      <c r="C67" s="77"/>
      <c r="D67" s="31" t="s">
        <v>63</v>
      </c>
      <c r="E67" s="70">
        <v>658.14</v>
      </c>
      <c r="F67" s="67">
        <v>0.87</v>
      </c>
      <c r="G67" s="67">
        <v>40</v>
      </c>
      <c r="H67" s="58">
        <f>E67*F67</f>
        <v>572.5817999999999</v>
      </c>
      <c r="I67" s="58">
        <f>E67*G67</f>
        <v>26325.6</v>
      </c>
      <c r="J67" s="16">
        <f>(E67*F67)</f>
        <v>572.5817999999999</v>
      </c>
      <c r="K67" s="16">
        <f>E67*G67</f>
        <v>26325.6</v>
      </c>
      <c r="L67" s="17">
        <f>SUM(J67,K67)</f>
        <v>26898.1818</v>
      </c>
      <c r="M67" s="15">
        <f t="shared" si="42"/>
        <v>0</v>
      </c>
      <c r="N67" s="15">
        <f t="shared" si="42"/>
        <v>0</v>
      </c>
      <c r="O67" s="16"/>
      <c r="P67" s="16"/>
      <c r="Q67" s="58"/>
      <c r="R67" s="58"/>
      <c r="S67" s="15"/>
      <c r="T67" s="18"/>
    </row>
    <row r="68" spans="1:20" ht="24">
      <c r="A68" s="74"/>
      <c r="B68" s="75"/>
      <c r="C68" s="77"/>
      <c r="D68" s="19" t="s">
        <v>64</v>
      </c>
      <c r="E68" s="20">
        <f>SUM(E64:E67)</f>
        <v>1243.9</v>
      </c>
      <c r="F68" s="20"/>
      <c r="G68" s="20"/>
      <c r="H68" s="20">
        <f aca="true" t="shared" si="43" ref="H68:S68">SUM(H64:H67)</f>
        <v>1082.193</v>
      </c>
      <c r="I68" s="20">
        <f t="shared" si="43"/>
        <v>49984.2</v>
      </c>
      <c r="J68" s="20">
        <f t="shared" si="43"/>
        <v>1082.193</v>
      </c>
      <c r="K68" s="20">
        <f t="shared" si="43"/>
        <v>49984.2</v>
      </c>
      <c r="L68" s="20">
        <f t="shared" si="43"/>
        <v>51066.393</v>
      </c>
      <c r="M68" s="20">
        <f t="shared" si="43"/>
        <v>0</v>
      </c>
      <c r="N68" s="20">
        <f t="shared" si="43"/>
        <v>0</v>
      </c>
      <c r="O68" s="20">
        <f t="shared" si="43"/>
        <v>0</v>
      </c>
      <c r="P68" s="20">
        <f t="shared" si="43"/>
        <v>0</v>
      </c>
      <c r="Q68" s="59">
        <f t="shared" si="43"/>
        <v>0</v>
      </c>
      <c r="R68" s="59">
        <f t="shared" si="43"/>
        <v>0</v>
      </c>
      <c r="S68" s="20">
        <f t="shared" si="43"/>
        <v>0</v>
      </c>
      <c r="T68" s="22"/>
    </row>
    <row r="69" spans="1:20" ht="12.75">
      <c r="A69" s="74"/>
      <c r="B69" s="75"/>
      <c r="C69" s="77"/>
      <c r="D69" s="31" t="s">
        <v>65</v>
      </c>
      <c r="E69" s="69">
        <v>434.34</v>
      </c>
      <c r="F69" s="67">
        <v>0.87</v>
      </c>
      <c r="G69" s="67">
        <v>40</v>
      </c>
      <c r="H69" s="58">
        <f>E69*F69</f>
        <v>377.87579999999997</v>
      </c>
      <c r="I69" s="58">
        <f>E69*G69</f>
        <v>17373.6</v>
      </c>
      <c r="J69" s="16">
        <f>(E69*F69)</f>
        <v>377.87579999999997</v>
      </c>
      <c r="K69" s="16">
        <f>E69*G69</f>
        <v>17373.6</v>
      </c>
      <c r="L69" s="17">
        <f>SUM(J69,K69)</f>
        <v>17751.4758</v>
      </c>
      <c r="M69" s="15">
        <f aca="true" t="shared" si="44" ref="M69:N71">J69-H69</f>
        <v>0</v>
      </c>
      <c r="N69" s="15">
        <f t="shared" si="44"/>
        <v>0</v>
      </c>
      <c r="O69" s="16"/>
      <c r="P69" s="16"/>
      <c r="Q69" s="58"/>
      <c r="R69" s="58"/>
      <c r="S69" s="15"/>
      <c r="T69" s="18"/>
    </row>
    <row r="70" spans="1:20" ht="12.75">
      <c r="A70" s="74"/>
      <c r="B70" s="75"/>
      <c r="C70" s="77"/>
      <c r="D70" s="31" t="s">
        <v>66</v>
      </c>
      <c r="E70" s="69">
        <v>386.52</v>
      </c>
      <c r="F70" s="67">
        <v>0.87</v>
      </c>
      <c r="G70" s="67">
        <v>40</v>
      </c>
      <c r="H70" s="58">
        <f>E70*F70</f>
        <v>336.2724</v>
      </c>
      <c r="I70" s="58">
        <f>E70*G70</f>
        <v>15460.8</v>
      </c>
      <c r="J70" s="16">
        <f>(E70*F70)</f>
        <v>336.2724</v>
      </c>
      <c r="K70" s="16">
        <f>E70*G70</f>
        <v>15460.8</v>
      </c>
      <c r="L70" s="17">
        <f>SUM(J70,K70)</f>
        <v>15797.0724</v>
      </c>
      <c r="M70" s="15">
        <f t="shared" si="44"/>
        <v>0</v>
      </c>
      <c r="N70" s="15">
        <f t="shared" si="44"/>
        <v>0</v>
      </c>
      <c r="O70" s="16"/>
      <c r="P70" s="16"/>
      <c r="Q70" s="58"/>
      <c r="R70" s="58"/>
      <c r="S70" s="15"/>
      <c r="T70" s="18"/>
    </row>
    <row r="71" spans="1:20" ht="12.75">
      <c r="A71" s="74"/>
      <c r="B71" s="75"/>
      <c r="C71" s="77"/>
      <c r="D71" s="31" t="s">
        <v>67</v>
      </c>
      <c r="E71" s="69">
        <v>552.34</v>
      </c>
      <c r="F71" s="67">
        <v>0.87</v>
      </c>
      <c r="G71" s="67">
        <v>40</v>
      </c>
      <c r="H71" s="58">
        <f>E71*F71</f>
        <v>480.53580000000005</v>
      </c>
      <c r="I71" s="58">
        <f>E71*G71</f>
        <v>22093.600000000002</v>
      </c>
      <c r="J71" s="16">
        <f>(E71*F71)</f>
        <v>480.53580000000005</v>
      </c>
      <c r="K71" s="16">
        <f>E71*G71</f>
        <v>22093.600000000002</v>
      </c>
      <c r="L71" s="17">
        <f>SUM(J71,K71)</f>
        <v>22574.135800000004</v>
      </c>
      <c r="M71" s="15">
        <f t="shared" si="44"/>
        <v>0</v>
      </c>
      <c r="N71" s="15">
        <f t="shared" si="44"/>
        <v>0</v>
      </c>
      <c r="O71" s="16"/>
      <c r="P71" s="16"/>
      <c r="Q71" s="58"/>
      <c r="R71" s="58"/>
      <c r="S71" s="15"/>
      <c r="T71" s="18"/>
    </row>
    <row r="72" spans="1:20" ht="24">
      <c r="A72" s="74"/>
      <c r="B72" s="75"/>
      <c r="C72" s="77"/>
      <c r="D72" s="19" t="s">
        <v>68</v>
      </c>
      <c r="E72" s="20">
        <f>SUM(E69,E70,E71)</f>
        <v>1373.1999999999998</v>
      </c>
      <c r="F72" s="20"/>
      <c r="G72" s="20"/>
      <c r="H72" s="20">
        <f>SUM(H69,H70,H71)</f>
        <v>1194.684</v>
      </c>
      <c r="I72" s="20">
        <f>SUM(I69,I70,I71)</f>
        <v>54928</v>
      </c>
      <c r="J72" s="20">
        <f aca="true" t="shared" si="45" ref="J72:S72">SUM(J69,J70,J71)</f>
        <v>1194.684</v>
      </c>
      <c r="K72" s="20">
        <f t="shared" si="45"/>
        <v>54928</v>
      </c>
      <c r="L72" s="20">
        <f t="shared" si="45"/>
        <v>56122.684</v>
      </c>
      <c r="M72" s="20">
        <f t="shared" si="45"/>
        <v>0</v>
      </c>
      <c r="N72" s="20">
        <f t="shared" si="45"/>
        <v>0</v>
      </c>
      <c r="O72" s="20">
        <f t="shared" si="45"/>
        <v>0</v>
      </c>
      <c r="P72" s="20">
        <f t="shared" si="45"/>
        <v>0</v>
      </c>
      <c r="Q72" s="59">
        <f t="shared" si="45"/>
        <v>0</v>
      </c>
      <c r="R72" s="59">
        <f t="shared" si="45"/>
        <v>0</v>
      </c>
      <c r="S72" s="20">
        <f t="shared" si="45"/>
        <v>0</v>
      </c>
      <c r="T72" s="22"/>
    </row>
    <row r="73" spans="1:20" ht="12.75">
      <c r="A73" s="74"/>
      <c r="B73" s="75"/>
      <c r="C73" s="77"/>
      <c r="D73" s="31" t="s">
        <v>69</v>
      </c>
      <c r="E73" s="69">
        <v>537.22</v>
      </c>
      <c r="F73" s="67">
        <v>0.87</v>
      </c>
      <c r="G73" s="67">
        <v>40</v>
      </c>
      <c r="H73" s="58">
        <f>E73*F73</f>
        <v>467.38140000000004</v>
      </c>
      <c r="I73" s="58">
        <f>E73*G73</f>
        <v>21488.800000000003</v>
      </c>
      <c r="J73" s="16">
        <f>(E73*F73)</f>
        <v>467.38140000000004</v>
      </c>
      <c r="K73" s="16">
        <f>E73*G73</f>
        <v>21488.800000000003</v>
      </c>
      <c r="L73" s="17">
        <f>SUM(J73,K73)</f>
        <v>21956.1814</v>
      </c>
      <c r="M73" s="15">
        <f aca="true" t="shared" si="46" ref="M73:N75">J73-H73</f>
        <v>0</v>
      </c>
      <c r="N73" s="15">
        <f t="shared" si="46"/>
        <v>0</v>
      </c>
      <c r="O73" s="16"/>
      <c r="P73" s="16"/>
      <c r="Q73" s="58"/>
      <c r="R73" s="58"/>
      <c r="S73" s="15"/>
      <c r="T73" s="18"/>
    </row>
    <row r="74" spans="1:20" ht="12.75">
      <c r="A74" s="74"/>
      <c r="B74" s="75"/>
      <c r="C74" s="77"/>
      <c r="D74" s="31" t="s">
        <v>70</v>
      </c>
      <c r="E74" s="69">
        <v>619.28</v>
      </c>
      <c r="F74" s="67">
        <v>0.87</v>
      </c>
      <c r="G74" s="67">
        <v>40</v>
      </c>
      <c r="H74" s="58">
        <f>E74*F74</f>
        <v>538.7736</v>
      </c>
      <c r="I74" s="58">
        <f>E74*G74</f>
        <v>24771.199999999997</v>
      </c>
      <c r="J74" s="16">
        <f>(E74*F74)</f>
        <v>538.7736</v>
      </c>
      <c r="K74" s="16">
        <f>E74*G74</f>
        <v>24771.199999999997</v>
      </c>
      <c r="L74" s="17">
        <f>SUM(J74,K74)</f>
        <v>25309.973599999998</v>
      </c>
      <c r="M74" s="15">
        <f t="shared" si="46"/>
        <v>0</v>
      </c>
      <c r="N74" s="15">
        <f t="shared" si="46"/>
        <v>0</v>
      </c>
      <c r="O74" s="16"/>
      <c r="P74" s="16"/>
      <c r="Q74" s="58"/>
      <c r="R74" s="58"/>
      <c r="S74" s="15"/>
      <c r="T74" s="18"/>
    </row>
    <row r="75" spans="1:20" ht="12.75">
      <c r="A75" s="74"/>
      <c r="B75" s="75"/>
      <c r="C75" s="77"/>
      <c r="D75" s="31" t="s">
        <v>71</v>
      </c>
      <c r="E75" s="70">
        <v>457.84</v>
      </c>
      <c r="F75" s="67">
        <v>0.87</v>
      </c>
      <c r="G75" s="67">
        <v>40</v>
      </c>
      <c r="H75" s="58">
        <f>E75*F75</f>
        <v>398.32079999999996</v>
      </c>
      <c r="I75" s="58">
        <f>E75*G75</f>
        <v>18313.6</v>
      </c>
      <c r="J75" s="16">
        <f>(E75*F75)</f>
        <v>398.32079999999996</v>
      </c>
      <c r="K75" s="16">
        <f>E75*G75</f>
        <v>18313.6</v>
      </c>
      <c r="L75" s="17">
        <f>SUM(J75,K75)</f>
        <v>18711.9208</v>
      </c>
      <c r="M75" s="15">
        <f t="shared" si="46"/>
        <v>0</v>
      </c>
      <c r="N75" s="15">
        <f t="shared" si="46"/>
        <v>0</v>
      </c>
      <c r="O75" s="16"/>
      <c r="P75" s="16"/>
      <c r="Q75" s="58"/>
      <c r="R75" s="58"/>
      <c r="S75" s="15"/>
      <c r="T75" s="18"/>
    </row>
    <row r="76" spans="1:20" ht="24">
      <c r="A76" s="74"/>
      <c r="B76" s="75"/>
      <c r="C76" s="77"/>
      <c r="D76" s="19" t="s">
        <v>72</v>
      </c>
      <c r="E76" s="20">
        <f>SUM(E73,E74,E75)</f>
        <v>1614.34</v>
      </c>
      <c r="F76" s="20"/>
      <c r="G76" s="20"/>
      <c r="H76" s="20">
        <f>SUM(H73,H74,H75)</f>
        <v>1404.4758</v>
      </c>
      <c r="I76" s="20">
        <f>SUM(I73,I74,I75)</f>
        <v>64573.6</v>
      </c>
      <c r="J76" s="20">
        <f aca="true" t="shared" si="47" ref="J76:S76">SUM(J73,J74,J75)</f>
        <v>1404.4758</v>
      </c>
      <c r="K76" s="20">
        <f t="shared" si="47"/>
        <v>64573.6</v>
      </c>
      <c r="L76" s="20">
        <f t="shared" si="47"/>
        <v>65978.07579999999</v>
      </c>
      <c r="M76" s="20">
        <f t="shared" si="47"/>
        <v>0</v>
      </c>
      <c r="N76" s="20">
        <f t="shared" si="47"/>
        <v>0</v>
      </c>
      <c r="O76" s="20">
        <f t="shared" si="47"/>
        <v>0</v>
      </c>
      <c r="P76" s="20">
        <f t="shared" si="47"/>
        <v>0</v>
      </c>
      <c r="Q76" s="59">
        <f t="shared" si="47"/>
        <v>0</v>
      </c>
      <c r="R76" s="59">
        <f t="shared" si="47"/>
        <v>0</v>
      </c>
      <c r="S76" s="20">
        <f t="shared" si="47"/>
        <v>0</v>
      </c>
      <c r="T76" s="22"/>
    </row>
    <row r="77" spans="1:20" ht="12.75">
      <c r="A77" s="74"/>
      <c r="B77" s="75"/>
      <c r="C77" s="77"/>
      <c r="D77" s="31" t="s">
        <v>73</v>
      </c>
      <c r="E77" s="69">
        <v>606.96</v>
      </c>
      <c r="F77" s="67">
        <v>0.87</v>
      </c>
      <c r="G77" s="67">
        <v>40</v>
      </c>
      <c r="H77" s="58">
        <f>E77*F77</f>
        <v>528.0552</v>
      </c>
      <c r="I77" s="58">
        <f>E77*G77</f>
        <v>24278.4</v>
      </c>
      <c r="J77" s="16">
        <f>(E77*F77)</f>
        <v>528.0552</v>
      </c>
      <c r="K77" s="16">
        <f>E77*G77</f>
        <v>24278.4</v>
      </c>
      <c r="L77" s="17">
        <f>SUM(J77,K77)</f>
        <v>24806.4552</v>
      </c>
      <c r="M77" s="15">
        <f aca="true" t="shared" si="48" ref="M77:N79">J77-H77</f>
        <v>0</v>
      </c>
      <c r="N77" s="15">
        <f t="shared" si="48"/>
        <v>0</v>
      </c>
      <c r="O77" s="16"/>
      <c r="P77" s="16"/>
      <c r="Q77" s="58"/>
      <c r="R77" s="58"/>
      <c r="S77" s="15"/>
      <c r="T77" s="18"/>
    </row>
    <row r="78" spans="1:20" ht="12.75">
      <c r="A78" s="74"/>
      <c r="B78" s="75"/>
      <c r="C78" s="77"/>
      <c r="D78" s="31" t="s">
        <v>74</v>
      </c>
      <c r="E78" s="69">
        <v>578.16</v>
      </c>
      <c r="F78" s="67">
        <v>0.87</v>
      </c>
      <c r="G78" s="67">
        <v>40</v>
      </c>
      <c r="H78" s="58">
        <f>E78*F78</f>
        <v>502.9992</v>
      </c>
      <c r="I78" s="58">
        <f>E78*G78</f>
        <v>23126.399999999998</v>
      </c>
      <c r="J78" s="16">
        <f>(E78*F78)</f>
        <v>502.9992</v>
      </c>
      <c r="K78" s="16">
        <f>E78*G78</f>
        <v>23126.399999999998</v>
      </c>
      <c r="L78" s="17">
        <f>SUM(J78,K78)</f>
        <v>23629.399199999996</v>
      </c>
      <c r="M78" s="15">
        <f t="shared" si="48"/>
        <v>0</v>
      </c>
      <c r="N78" s="15">
        <f t="shared" si="48"/>
        <v>0</v>
      </c>
      <c r="O78" s="16"/>
      <c r="P78" s="16"/>
      <c r="Q78" s="58"/>
      <c r="R78" s="58"/>
      <c r="S78" s="15"/>
      <c r="T78" s="18"/>
    </row>
    <row r="79" spans="1:20" ht="12.75">
      <c r="A79" s="74"/>
      <c r="B79" s="75"/>
      <c r="C79" s="77"/>
      <c r="D79" s="31" t="s">
        <v>75</v>
      </c>
      <c r="E79" s="70">
        <v>325.52</v>
      </c>
      <c r="F79" s="67">
        <v>0.87</v>
      </c>
      <c r="G79" s="67">
        <v>40</v>
      </c>
      <c r="H79" s="58">
        <f>E79*F79</f>
        <v>283.20239999999995</v>
      </c>
      <c r="I79" s="58">
        <f>E79*G79</f>
        <v>13020.8</v>
      </c>
      <c r="J79" s="16">
        <f>(E79*F79)</f>
        <v>283.20239999999995</v>
      </c>
      <c r="K79" s="16">
        <f>E79*G79</f>
        <v>13020.8</v>
      </c>
      <c r="L79" s="17">
        <f>SUM(J79,K79)</f>
        <v>13304.0024</v>
      </c>
      <c r="M79" s="15">
        <f t="shared" si="48"/>
        <v>0</v>
      </c>
      <c r="N79" s="15">
        <f t="shared" si="48"/>
        <v>0</v>
      </c>
      <c r="O79" s="16"/>
      <c r="P79" s="16"/>
      <c r="Q79" s="58"/>
      <c r="R79" s="58"/>
      <c r="S79" s="15"/>
      <c r="T79" s="18"/>
    </row>
    <row r="80" spans="1:20" ht="24">
      <c r="A80" s="38"/>
      <c r="B80" s="38"/>
      <c r="C80" s="38"/>
      <c r="D80" s="19" t="s">
        <v>76</v>
      </c>
      <c r="E80" s="20">
        <f>SUM(E77,E78,E79)</f>
        <v>1510.6399999999999</v>
      </c>
      <c r="F80" s="20"/>
      <c r="G80" s="20"/>
      <c r="H80" s="20">
        <f>SUM(H77,H78,H79)</f>
        <v>1314.2567999999999</v>
      </c>
      <c r="I80" s="20">
        <f>SUM(I77,I78,I79)</f>
        <v>60425.600000000006</v>
      </c>
      <c r="J80" s="20">
        <f aca="true" t="shared" si="49" ref="J80:S80">SUM(J77,J78,J79)</f>
        <v>1314.2567999999999</v>
      </c>
      <c r="K80" s="20">
        <f t="shared" si="49"/>
        <v>60425.600000000006</v>
      </c>
      <c r="L80" s="20">
        <f t="shared" si="49"/>
        <v>61739.856799999994</v>
      </c>
      <c r="M80" s="20">
        <f t="shared" si="49"/>
        <v>0</v>
      </c>
      <c r="N80" s="20">
        <f t="shared" si="49"/>
        <v>0</v>
      </c>
      <c r="O80" s="20">
        <f t="shared" si="49"/>
        <v>0</v>
      </c>
      <c r="P80" s="20">
        <f t="shared" si="49"/>
        <v>0</v>
      </c>
      <c r="Q80" s="59">
        <f t="shared" si="49"/>
        <v>0</v>
      </c>
      <c r="R80" s="59">
        <f t="shared" si="49"/>
        <v>0</v>
      </c>
      <c r="S80" s="20">
        <f t="shared" si="49"/>
        <v>0</v>
      </c>
      <c r="T80" s="22"/>
    </row>
    <row r="81" spans="1:20" s="37" customFormat="1" ht="24">
      <c r="A81" s="44"/>
      <c r="B81" s="44"/>
      <c r="C81" s="46"/>
      <c r="D81" s="41" t="s">
        <v>85</v>
      </c>
      <c r="E81" s="42">
        <f>SUM(E68+E72+E76+E80)</f>
        <v>5742.08</v>
      </c>
      <c r="F81" s="42"/>
      <c r="G81" s="42"/>
      <c r="H81" s="42">
        <f>SUM(H68+H72+H76+H80)</f>
        <v>4995.6096</v>
      </c>
      <c r="I81" s="42">
        <f>SUM(I68+I72+I76+I80)</f>
        <v>229911.4</v>
      </c>
      <c r="J81" s="42">
        <f aca="true" t="shared" si="50" ref="J81:S81">SUM(J68+J72+J76+J80)</f>
        <v>4995.6096</v>
      </c>
      <c r="K81" s="42">
        <f t="shared" si="50"/>
        <v>229911.4</v>
      </c>
      <c r="L81" s="42">
        <f t="shared" si="50"/>
        <v>234907.0096</v>
      </c>
      <c r="M81" s="42">
        <f t="shared" si="50"/>
        <v>0</v>
      </c>
      <c r="N81" s="42">
        <f t="shared" si="50"/>
        <v>0</v>
      </c>
      <c r="O81" s="42">
        <f t="shared" si="50"/>
        <v>0</v>
      </c>
      <c r="P81" s="42">
        <f t="shared" si="50"/>
        <v>0</v>
      </c>
      <c r="Q81" s="62">
        <f t="shared" si="50"/>
        <v>0</v>
      </c>
      <c r="R81" s="62">
        <f t="shared" si="50"/>
        <v>0</v>
      </c>
      <c r="S81" s="42">
        <f t="shared" si="50"/>
        <v>0</v>
      </c>
      <c r="T81" s="45"/>
    </row>
    <row r="82" spans="1:20" s="37" customFormat="1" ht="36">
      <c r="A82" s="29"/>
      <c r="B82" s="29"/>
      <c r="C82" s="35"/>
      <c r="D82" s="26" t="s">
        <v>90</v>
      </c>
      <c r="E82" s="27">
        <f>E81+'2016'!E78</f>
        <v>24822.059999999998</v>
      </c>
      <c r="F82" s="27"/>
      <c r="G82" s="27"/>
      <c r="H82" s="27">
        <f>H81+'2016'!H78</f>
        <v>20466.8196</v>
      </c>
      <c r="I82" s="27">
        <f>I81+'2016'!I78</f>
        <v>734273.88</v>
      </c>
      <c r="J82" s="27">
        <f>J81+'2016'!J78</f>
        <v>20466.8196</v>
      </c>
      <c r="K82" s="27">
        <f>K81+'2016'!K78</f>
        <v>734273.88</v>
      </c>
      <c r="L82" s="27">
        <f>L81+'2016'!L78</f>
        <v>754740.6995999999</v>
      </c>
      <c r="M82" s="27">
        <f>M81+'2016'!M78</f>
        <v>0</v>
      </c>
      <c r="N82" s="27">
        <f>N81+'2016'!N78</f>
        <v>0</v>
      </c>
      <c r="O82" s="27">
        <f>O81+'2016'!O78</f>
        <v>0</v>
      </c>
      <c r="P82" s="27">
        <f>P81+'2016'!P78</f>
        <v>0</v>
      </c>
      <c r="Q82" s="61">
        <f>Q81+'2016'!Q78</f>
        <v>341520</v>
      </c>
      <c r="R82" s="61">
        <f>R81+'2016'!R78</f>
        <v>0</v>
      </c>
      <c r="S82" s="27">
        <f>S81+'2016'!S78</f>
        <v>0</v>
      </c>
      <c r="T82" s="30"/>
    </row>
    <row r="83" spans="1:20" ht="23.25" customHeight="1">
      <c r="A83" s="78">
        <v>4</v>
      </c>
      <c r="B83" s="75" t="s">
        <v>59</v>
      </c>
      <c r="C83" s="76" t="s">
        <v>80</v>
      </c>
      <c r="D83" s="68" t="s">
        <v>100</v>
      </c>
      <c r="E83" s="69">
        <v>49.78</v>
      </c>
      <c r="F83" s="67">
        <v>0.87</v>
      </c>
      <c r="G83" s="67">
        <v>47</v>
      </c>
      <c r="H83" s="58">
        <f>E83*F83</f>
        <v>43.3086</v>
      </c>
      <c r="I83" s="58">
        <f>E83*G83</f>
        <v>2339.66</v>
      </c>
      <c r="J83" s="16">
        <f>(E83*F83)</f>
        <v>43.3086</v>
      </c>
      <c r="K83" s="16">
        <f>E83*G83</f>
        <v>2339.66</v>
      </c>
      <c r="L83" s="17">
        <f>SUM(J83,K83)</f>
        <v>2382.9685999999997</v>
      </c>
      <c r="M83" s="15">
        <f aca="true" t="shared" si="51" ref="M83:N86">J83-H83</f>
        <v>0</v>
      </c>
      <c r="N83" s="15">
        <f t="shared" si="51"/>
        <v>0</v>
      </c>
      <c r="O83" s="16"/>
      <c r="P83" s="16"/>
      <c r="Q83" s="58"/>
      <c r="R83" s="58"/>
      <c r="S83" s="15"/>
      <c r="T83" s="18"/>
    </row>
    <row r="84" spans="1:20" ht="24">
      <c r="A84" s="78"/>
      <c r="B84" s="75"/>
      <c r="C84" s="76"/>
      <c r="D84" s="68" t="s">
        <v>101</v>
      </c>
      <c r="E84" s="69">
        <v>69.5</v>
      </c>
      <c r="F84" s="67">
        <v>0.87</v>
      </c>
      <c r="G84" s="67">
        <v>40</v>
      </c>
      <c r="H84" s="58">
        <f>E84*F84</f>
        <v>60.464999999999996</v>
      </c>
      <c r="I84" s="58">
        <f>E84*G84</f>
        <v>2780</v>
      </c>
      <c r="J84" s="16">
        <f>(E84*F84)</f>
        <v>60.464999999999996</v>
      </c>
      <c r="K84" s="16">
        <f>E84*G84</f>
        <v>2780</v>
      </c>
      <c r="L84" s="17">
        <f>SUM(J84,K84)</f>
        <v>2840.465</v>
      </c>
      <c r="M84" s="15">
        <f>J84-H84</f>
        <v>0</v>
      </c>
      <c r="N84" s="15">
        <f>K84-I84</f>
        <v>0</v>
      </c>
      <c r="O84" s="16"/>
      <c r="P84" s="16"/>
      <c r="Q84" s="58"/>
      <c r="R84" s="58"/>
      <c r="S84" s="15"/>
      <c r="T84" s="18"/>
    </row>
    <row r="85" spans="1:20" ht="12.75" customHeight="1">
      <c r="A85" s="78"/>
      <c r="B85" s="75"/>
      <c r="C85" s="76"/>
      <c r="D85" s="31" t="s">
        <v>62</v>
      </c>
      <c r="E85" s="70">
        <v>223.54</v>
      </c>
      <c r="F85" s="67">
        <v>0.87</v>
      </c>
      <c r="G85" s="67">
        <v>40</v>
      </c>
      <c r="H85" s="58">
        <f>E85*F85</f>
        <v>194.47979999999998</v>
      </c>
      <c r="I85" s="58">
        <f>E85*G85</f>
        <v>8941.6</v>
      </c>
      <c r="J85" s="16">
        <f>(E85*F85)</f>
        <v>194.47979999999998</v>
      </c>
      <c r="K85" s="16">
        <f>E85*G85</f>
        <v>8941.6</v>
      </c>
      <c r="L85" s="17">
        <f>SUM(J85,K85)</f>
        <v>9136.0798</v>
      </c>
      <c r="M85" s="15">
        <f t="shared" si="51"/>
        <v>0</v>
      </c>
      <c r="N85" s="15">
        <f t="shared" si="51"/>
        <v>0</v>
      </c>
      <c r="O85" s="16"/>
      <c r="P85" s="16"/>
      <c r="Q85" s="58"/>
      <c r="R85" s="58"/>
      <c r="S85" s="15"/>
      <c r="T85" s="18"/>
    </row>
    <row r="86" spans="1:20" ht="12.75" customHeight="1">
      <c r="A86" s="78"/>
      <c r="B86" s="75"/>
      <c r="C86" s="76"/>
      <c r="D86" s="31" t="s">
        <v>63</v>
      </c>
      <c r="E86" s="70">
        <v>212</v>
      </c>
      <c r="F86" s="67">
        <v>0.87</v>
      </c>
      <c r="G86" s="67">
        <v>40</v>
      </c>
      <c r="H86" s="58">
        <f>E86*F86</f>
        <v>184.44</v>
      </c>
      <c r="I86" s="58">
        <f>E86*G86</f>
        <v>8480</v>
      </c>
      <c r="J86" s="16">
        <f>(E86*F86)</f>
        <v>184.44</v>
      </c>
      <c r="K86" s="16">
        <f>E86*G86</f>
        <v>8480</v>
      </c>
      <c r="L86" s="17">
        <f>SUM(J86,K86)</f>
        <v>8664.44</v>
      </c>
      <c r="M86" s="15">
        <f t="shared" si="51"/>
        <v>0</v>
      </c>
      <c r="N86" s="15">
        <f t="shared" si="51"/>
        <v>0</v>
      </c>
      <c r="O86" s="16"/>
      <c r="P86" s="16"/>
      <c r="Q86" s="58"/>
      <c r="R86" s="58"/>
      <c r="S86" s="15"/>
      <c r="T86" s="18"/>
    </row>
    <row r="87" spans="1:20" ht="22.5" customHeight="1">
      <c r="A87" s="78"/>
      <c r="B87" s="75"/>
      <c r="C87" s="76"/>
      <c r="D87" s="19" t="s">
        <v>64</v>
      </c>
      <c r="E87" s="20">
        <f>SUM(E83:E86)</f>
        <v>554.8199999999999</v>
      </c>
      <c r="F87" s="20"/>
      <c r="G87" s="20"/>
      <c r="H87" s="20">
        <f aca="true" t="shared" si="52" ref="H87:S87">SUM(H83:H86)</f>
        <v>482.69339999999994</v>
      </c>
      <c r="I87" s="20">
        <f t="shared" si="52"/>
        <v>22541.260000000002</v>
      </c>
      <c r="J87" s="20">
        <f t="shared" si="52"/>
        <v>482.69339999999994</v>
      </c>
      <c r="K87" s="20">
        <f t="shared" si="52"/>
        <v>22541.260000000002</v>
      </c>
      <c r="L87" s="20">
        <f t="shared" si="52"/>
        <v>23023.9534</v>
      </c>
      <c r="M87" s="20">
        <f t="shared" si="52"/>
        <v>0</v>
      </c>
      <c r="N87" s="20">
        <f t="shared" si="52"/>
        <v>0</v>
      </c>
      <c r="O87" s="20">
        <f t="shared" si="52"/>
        <v>0</v>
      </c>
      <c r="P87" s="20">
        <f t="shared" si="52"/>
        <v>0</v>
      </c>
      <c r="Q87" s="59">
        <f t="shared" si="52"/>
        <v>0</v>
      </c>
      <c r="R87" s="59">
        <f t="shared" si="52"/>
        <v>0</v>
      </c>
      <c r="S87" s="20">
        <f t="shared" si="52"/>
        <v>0</v>
      </c>
      <c r="T87" s="22"/>
    </row>
    <row r="88" spans="1:20" ht="12.75" customHeight="1">
      <c r="A88" s="78"/>
      <c r="B88" s="75"/>
      <c r="C88" s="76"/>
      <c r="D88" s="31" t="s">
        <v>65</v>
      </c>
      <c r="E88" s="69">
        <v>220.16</v>
      </c>
      <c r="F88" s="67">
        <v>0.87</v>
      </c>
      <c r="G88" s="67">
        <v>40</v>
      </c>
      <c r="H88" s="58">
        <f>E88*F88</f>
        <v>191.5392</v>
      </c>
      <c r="I88" s="58">
        <f>E88*G88</f>
        <v>8806.4</v>
      </c>
      <c r="J88" s="16">
        <f>(E88*F88)</f>
        <v>191.5392</v>
      </c>
      <c r="K88" s="16">
        <f>E88*G88</f>
        <v>8806.4</v>
      </c>
      <c r="L88" s="17">
        <f>SUM(J88,K88)</f>
        <v>8997.939199999999</v>
      </c>
      <c r="M88" s="15">
        <f aca="true" t="shared" si="53" ref="M88:N90">J88-H88</f>
        <v>0</v>
      </c>
      <c r="N88" s="15">
        <f t="shared" si="53"/>
        <v>0</v>
      </c>
      <c r="O88" s="16"/>
      <c r="P88" s="16"/>
      <c r="Q88" s="58"/>
      <c r="R88" s="58"/>
      <c r="S88" s="15"/>
      <c r="T88" s="18"/>
    </row>
    <row r="89" spans="1:20" ht="12.75" customHeight="1">
      <c r="A89" s="78"/>
      <c r="B89" s="75"/>
      <c r="C89" s="76"/>
      <c r="D89" s="31" t="s">
        <v>66</v>
      </c>
      <c r="E89" s="69">
        <v>239.44</v>
      </c>
      <c r="F89" s="67">
        <v>0.87</v>
      </c>
      <c r="G89" s="67">
        <v>40</v>
      </c>
      <c r="H89" s="58">
        <f>E89*F89</f>
        <v>208.3128</v>
      </c>
      <c r="I89" s="58">
        <f>E89*G89</f>
        <v>9577.6</v>
      </c>
      <c r="J89" s="16">
        <f>(E89*F89)</f>
        <v>208.3128</v>
      </c>
      <c r="K89" s="16">
        <f>E89*G89</f>
        <v>9577.6</v>
      </c>
      <c r="L89" s="17">
        <f>SUM(J89,K89)</f>
        <v>9785.9128</v>
      </c>
      <c r="M89" s="15">
        <f t="shared" si="53"/>
        <v>0</v>
      </c>
      <c r="N89" s="15">
        <f t="shared" si="53"/>
        <v>0</v>
      </c>
      <c r="O89" s="16"/>
      <c r="P89" s="16"/>
      <c r="Q89" s="58"/>
      <c r="R89" s="58"/>
      <c r="S89" s="15"/>
      <c r="T89" s="18"/>
    </row>
    <row r="90" spans="1:20" ht="12.75" customHeight="1">
      <c r="A90" s="78"/>
      <c r="B90" s="75"/>
      <c r="C90" s="76"/>
      <c r="D90" s="31" t="s">
        <v>67</v>
      </c>
      <c r="E90" s="69">
        <v>204.6</v>
      </c>
      <c r="F90" s="67">
        <v>0.87</v>
      </c>
      <c r="G90" s="67">
        <v>40</v>
      </c>
      <c r="H90" s="58">
        <f>E90*F90</f>
        <v>178.00199999999998</v>
      </c>
      <c r="I90" s="58">
        <f>E90*G90</f>
        <v>8184</v>
      </c>
      <c r="J90" s="16">
        <f>(E90*F90)</f>
        <v>178.00199999999998</v>
      </c>
      <c r="K90" s="16">
        <f>E90*G90</f>
        <v>8184</v>
      </c>
      <c r="L90" s="17">
        <f>SUM(J90,K90)</f>
        <v>8362.002</v>
      </c>
      <c r="M90" s="15">
        <f t="shared" si="53"/>
        <v>0</v>
      </c>
      <c r="N90" s="15">
        <f t="shared" si="53"/>
        <v>0</v>
      </c>
      <c r="O90" s="16"/>
      <c r="P90" s="16"/>
      <c r="Q90" s="58"/>
      <c r="R90" s="58"/>
      <c r="S90" s="15"/>
      <c r="T90" s="18"/>
    </row>
    <row r="91" spans="1:20" ht="24.75" customHeight="1">
      <c r="A91" s="78"/>
      <c r="B91" s="75"/>
      <c r="C91" s="76"/>
      <c r="D91" s="19" t="s">
        <v>68</v>
      </c>
      <c r="E91" s="20">
        <f>SUM(E88,E89,E90)</f>
        <v>664.2</v>
      </c>
      <c r="F91" s="20"/>
      <c r="G91" s="20"/>
      <c r="H91" s="20">
        <f>SUM(H88,H89,H90)</f>
        <v>577.8539999999999</v>
      </c>
      <c r="I91" s="20">
        <f>SUM(I88,I89,I90)</f>
        <v>26568</v>
      </c>
      <c r="J91" s="20">
        <f aca="true" t="shared" si="54" ref="J91:S91">SUM(J88,J89,J90)</f>
        <v>577.8539999999999</v>
      </c>
      <c r="K91" s="20">
        <f t="shared" si="54"/>
        <v>26568</v>
      </c>
      <c r="L91" s="20">
        <f t="shared" si="54"/>
        <v>27145.854</v>
      </c>
      <c r="M91" s="20">
        <f t="shared" si="54"/>
        <v>0</v>
      </c>
      <c r="N91" s="20">
        <f t="shared" si="54"/>
        <v>0</v>
      </c>
      <c r="O91" s="20">
        <f t="shared" si="54"/>
        <v>0</v>
      </c>
      <c r="P91" s="20">
        <f t="shared" si="54"/>
        <v>0</v>
      </c>
      <c r="Q91" s="59">
        <f t="shared" si="54"/>
        <v>0</v>
      </c>
      <c r="R91" s="59">
        <f t="shared" si="54"/>
        <v>0</v>
      </c>
      <c r="S91" s="20">
        <f t="shared" si="54"/>
        <v>0</v>
      </c>
      <c r="T91" s="22"/>
    </row>
    <row r="92" spans="1:20" ht="12.75" customHeight="1">
      <c r="A92" s="78"/>
      <c r="B92" s="75"/>
      <c r="C92" s="76"/>
      <c r="D92" s="31" t="s">
        <v>69</v>
      </c>
      <c r="E92" s="69">
        <v>264.62</v>
      </c>
      <c r="F92" s="67">
        <v>0.87</v>
      </c>
      <c r="G92" s="67">
        <v>40</v>
      </c>
      <c r="H92" s="58">
        <f>E92*F92</f>
        <v>230.2194</v>
      </c>
      <c r="I92" s="58">
        <f>E92*G92</f>
        <v>10584.8</v>
      </c>
      <c r="J92" s="16">
        <f>(E92*F92)</f>
        <v>230.2194</v>
      </c>
      <c r="K92" s="16">
        <f>E92*G92</f>
        <v>10584.8</v>
      </c>
      <c r="L92" s="17">
        <f>SUM(J92,K92)</f>
        <v>10815.0194</v>
      </c>
      <c r="M92" s="15">
        <f aca="true" t="shared" si="55" ref="M92:N94">J92-H92</f>
        <v>0</v>
      </c>
      <c r="N92" s="15">
        <f t="shared" si="55"/>
        <v>0</v>
      </c>
      <c r="O92" s="16"/>
      <c r="P92" s="16"/>
      <c r="Q92" s="58"/>
      <c r="R92" s="58"/>
      <c r="S92" s="15"/>
      <c r="T92" s="18"/>
    </row>
    <row r="93" spans="1:20" ht="12.75" customHeight="1">
      <c r="A93" s="78"/>
      <c r="B93" s="75"/>
      <c r="C93" s="76"/>
      <c r="D93" s="31" t="s">
        <v>70</v>
      </c>
      <c r="E93" s="69">
        <v>268.58</v>
      </c>
      <c r="F93" s="67">
        <v>0.87</v>
      </c>
      <c r="G93" s="67">
        <v>40</v>
      </c>
      <c r="H93" s="58">
        <f>E93*F93</f>
        <v>233.66459999999998</v>
      </c>
      <c r="I93" s="58">
        <f>E93*G93</f>
        <v>10743.199999999999</v>
      </c>
      <c r="J93" s="16">
        <f>(E93*F93)</f>
        <v>233.66459999999998</v>
      </c>
      <c r="K93" s="16">
        <f>E93*G93</f>
        <v>10743.199999999999</v>
      </c>
      <c r="L93" s="17">
        <f>SUM(J93,K93)</f>
        <v>10976.864599999999</v>
      </c>
      <c r="M93" s="15">
        <f t="shared" si="55"/>
        <v>0</v>
      </c>
      <c r="N93" s="15">
        <f t="shared" si="55"/>
        <v>0</v>
      </c>
      <c r="O93" s="16"/>
      <c r="P93" s="16"/>
      <c r="Q93" s="58"/>
      <c r="R93" s="58"/>
      <c r="S93" s="15"/>
      <c r="T93" s="18"/>
    </row>
    <row r="94" spans="1:20" ht="12.75" customHeight="1">
      <c r="A94" s="78"/>
      <c r="B94" s="75"/>
      <c r="C94" s="76"/>
      <c r="D94" s="31" t="s">
        <v>71</v>
      </c>
      <c r="E94" s="70">
        <v>203.82</v>
      </c>
      <c r="F94" s="67">
        <v>0.87</v>
      </c>
      <c r="G94" s="67">
        <v>40</v>
      </c>
      <c r="H94" s="58">
        <f>E94*F94</f>
        <v>177.3234</v>
      </c>
      <c r="I94" s="58">
        <f>E94*G94</f>
        <v>8152.799999999999</v>
      </c>
      <c r="J94" s="16">
        <f>(E94*F94)</f>
        <v>177.3234</v>
      </c>
      <c r="K94" s="16">
        <f>E94*G94</f>
        <v>8152.799999999999</v>
      </c>
      <c r="L94" s="17">
        <f>SUM(J94,K94)</f>
        <v>8330.123399999999</v>
      </c>
      <c r="M94" s="15">
        <f t="shared" si="55"/>
        <v>0</v>
      </c>
      <c r="N94" s="15">
        <f t="shared" si="55"/>
        <v>0</v>
      </c>
      <c r="O94" s="16"/>
      <c r="P94" s="16"/>
      <c r="Q94" s="58"/>
      <c r="R94" s="58"/>
      <c r="S94" s="15"/>
      <c r="T94" s="18"/>
    </row>
    <row r="95" spans="1:20" ht="25.5" customHeight="1">
      <c r="A95" s="78"/>
      <c r="B95" s="75"/>
      <c r="C95" s="76"/>
      <c r="D95" s="19" t="s">
        <v>72</v>
      </c>
      <c r="E95" s="20">
        <f>SUM(E92,E93,E94)</f>
        <v>737.02</v>
      </c>
      <c r="F95" s="20"/>
      <c r="G95" s="20"/>
      <c r="H95" s="20">
        <f>SUM(H92,H93,H94)</f>
        <v>641.2074</v>
      </c>
      <c r="I95" s="20">
        <f>SUM(I92,I93,I94)</f>
        <v>29480.8</v>
      </c>
      <c r="J95" s="20">
        <f aca="true" t="shared" si="56" ref="J95:S95">SUM(J92,J93,J94)</f>
        <v>641.2074</v>
      </c>
      <c r="K95" s="20">
        <f t="shared" si="56"/>
        <v>29480.8</v>
      </c>
      <c r="L95" s="20">
        <f t="shared" si="56"/>
        <v>30122.007399999995</v>
      </c>
      <c r="M95" s="20">
        <f t="shared" si="56"/>
        <v>0</v>
      </c>
      <c r="N95" s="20">
        <f t="shared" si="56"/>
        <v>0</v>
      </c>
      <c r="O95" s="20">
        <f t="shared" si="56"/>
        <v>0</v>
      </c>
      <c r="P95" s="20">
        <f t="shared" si="56"/>
        <v>0</v>
      </c>
      <c r="Q95" s="59">
        <f t="shared" si="56"/>
        <v>0</v>
      </c>
      <c r="R95" s="59">
        <f t="shared" si="56"/>
        <v>0</v>
      </c>
      <c r="S95" s="20">
        <f t="shared" si="56"/>
        <v>0</v>
      </c>
      <c r="T95" s="22"/>
    </row>
    <row r="96" spans="1:20" ht="12.75" customHeight="1">
      <c r="A96" s="78"/>
      <c r="B96" s="75"/>
      <c r="C96" s="76"/>
      <c r="D96" s="31" t="s">
        <v>73</v>
      </c>
      <c r="E96" s="69">
        <v>255.42</v>
      </c>
      <c r="F96" s="67">
        <v>0.87</v>
      </c>
      <c r="G96" s="67">
        <v>40</v>
      </c>
      <c r="H96" s="58">
        <f>E96*F96</f>
        <v>222.2154</v>
      </c>
      <c r="I96" s="58">
        <f>E96*G96</f>
        <v>10216.8</v>
      </c>
      <c r="J96" s="16">
        <f>(E96*F96)</f>
        <v>222.2154</v>
      </c>
      <c r="K96" s="16">
        <f>E96*G96</f>
        <v>10216.8</v>
      </c>
      <c r="L96" s="17">
        <f>SUM(J96,K96)</f>
        <v>10439.015399999998</v>
      </c>
      <c r="M96" s="15">
        <f aca="true" t="shared" si="57" ref="M96:N98">J96-H96</f>
        <v>0</v>
      </c>
      <c r="N96" s="15">
        <f t="shared" si="57"/>
        <v>0</v>
      </c>
      <c r="O96" s="16"/>
      <c r="P96" s="16"/>
      <c r="Q96" s="58"/>
      <c r="R96" s="58"/>
      <c r="S96" s="15"/>
      <c r="T96" s="18"/>
    </row>
    <row r="97" spans="1:20" ht="12.75" customHeight="1">
      <c r="A97" s="78"/>
      <c r="B97" s="75"/>
      <c r="C97" s="76"/>
      <c r="D97" s="31" t="s">
        <v>74</v>
      </c>
      <c r="E97" s="69">
        <v>220</v>
      </c>
      <c r="F97" s="67">
        <v>0.87</v>
      </c>
      <c r="G97" s="67">
        <v>40</v>
      </c>
      <c r="H97" s="58">
        <f>E97*F97</f>
        <v>191.4</v>
      </c>
      <c r="I97" s="58">
        <f>E97*G97</f>
        <v>8800</v>
      </c>
      <c r="J97" s="16">
        <f>(E97*F97)</f>
        <v>191.4</v>
      </c>
      <c r="K97" s="16">
        <f>E97*G97</f>
        <v>8800</v>
      </c>
      <c r="L97" s="17">
        <f>SUM(J97,K97)</f>
        <v>8991.4</v>
      </c>
      <c r="M97" s="15">
        <f t="shared" si="57"/>
        <v>0</v>
      </c>
      <c r="N97" s="15">
        <f t="shared" si="57"/>
        <v>0</v>
      </c>
      <c r="O97" s="16"/>
      <c r="P97" s="16"/>
      <c r="Q97" s="58"/>
      <c r="R97" s="58"/>
      <c r="S97" s="15"/>
      <c r="T97" s="18"/>
    </row>
    <row r="98" spans="1:20" ht="12.75" customHeight="1">
      <c r="A98" s="78"/>
      <c r="B98" s="75"/>
      <c r="C98" s="76"/>
      <c r="D98" s="31" t="s">
        <v>75</v>
      </c>
      <c r="E98" s="70">
        <v>172.82</v>
      </c>
      <c r="F98" s="67">
        <v>0.87</v>
      </c>
      <c r="G98" s="67">
        <v>40</v>
      </c>
      <c r="H98" s="58">
        <f>E98*F98</f>
        <v>150.3534</v>
      </c>
      <c r="I98" s="58">
        <f>E98*G98</f>
        <v>6912.799999999999</v>
      </c>
      <c r="J98" s="16">
        <f>(E98*F98)</f>
        <v>150.3534</v>
      </c>
      <c r="K98" s="16">
        <f>E98*G98</f>
        <v>6912.799999999999</v>
      </c>
      <c r="L98" s="17">
        <f>SUM(J98,K98)</f>
        <v>7063.153399999999</v>
      </c>
      <c r="M98" s="15">
        <f t="shared" si="57"/>
        <v>0</v>
      </c>
      <c r="N98" s="15">
        <f t="shared" si="57"/>
        <v>0</v>
      </c>
      <c r="O98" s="16"/>
      <c r="P98" s="16"/>
      <c r="Q98" s="58"/>
      <c r="R98" s="58"/>
      <c r="S98" s="15"/>
      <c r="T98" s="18"/>
    </row>
    <row r="99" spans="1:20" ht="24">
      <c r="A99" s="39"/>
      <c r="B99" s="39"/>
      <c r="C99" s="39"/>
      <c r="D99" s="19" t="s">
        <v>76</v>
      </c>
      <c r="E99" s="20">
        <f>SUM(E96,E97,E98)</f>
        <v>648.24</v>
      </c>
      <c r="F99" s="20"/>
      <c r="G99" s="20"/>
      <c r="H99" s="20">
        <f>SUM(H96,H97,H98)</f>
        <v>563.9688</v>
      </c>
      <c r="I99" s="20">
        <f>SUM(I96,I97,I98)</f>
        <v>25929.6</v>
      </c>
      <c r="J99" s="20">
        <f aca="true" t="shared" si="58" ref="J99:S99">SUM(J96,J97,J98)</f>
        <v>563.9688</v>
      </c>
      <c r="K99" s="20">
        <f t="shared" si="58"/>
        <v>25929.6</v>
      </c>
      <c r="L99" s="20">
        <f t="shared" si="58"/>
        <v>26493.568799999997</v>
      </c>
      <c r="M99" s="20">
        <f t="shared" si="58"/>
        <v>0</v>
      </c>
      <c r="N99" s="20">
        <f t="shared" si="58"/>
        <v>0</v>
      </c>
      <c r="O99" s="20">
        <f t="shared" si="58"/>
        <v>0</v>
      </c>
      <c r="P99" s="20">
        <f t="shared" si="58"/>
        <v>0</v>
      </c>
      <c r="Q99" s="59">
        <f t="shared" si="58"/>
        <v>0</v>
      </c>
      <c r="R99" s="59">
        <f t="shared" si="58"/>
        <v>0</v>
      </c>
      <c r="S99" s="20">
        <f t="shared" si="58"/>
        <v>0</v>
      </c>
      <c r="T99" s="22"/>
    </row>
    <row r="100" spans="1:20" s="37" customFormat="1" ht="24">
      <c r="A100" s="44"/>
      <c r="B100" s="44"/>
      <c r="C100" s="46"/>
      <c r="D100" s="41" t="s">
        <v>85</v>
      </c>
      <c r="E100" s="42">
        <f>SUM(E87+E91+E95+E99)</f>
        <v>2604.2799999999997</v>
      </c>
      <c r="F100" s="42"/>
      <c r="G100" s="42"/>
      <c r="H100" s="42">
        <f>SUM(H87+H91+H95+H99)</f>
        <v>2265.7236</v>
      </c>
      <c r="I100" s="42">
        <f>SUM(I87+I91+I95+I99)</f>
        <v>104519.66</v>
      </c>
      <c r="J100" s="42">
        <f aca="true" t="shared" si="59" ref="J100:S100">SUM(J87+J91+J95+J99)</f>
        <v>2265.7236</v>
      </c>
      <c r="K100" s="42">
        <f t="shared" si="59"/>
        <v>104519.66</v>
      </c>
      <c r="L100" s="42">
        <f t="shared" si="59"/>
        <v>106785.38359999999</v>
      </c>
      <c r="M100" s="42">
        <f t="shared" si="59"/>
        <v>0</v>
      </c>
      <c r="N100" s="42">
        <f t="shared" si="59"/>
        <v>0</v>
      </c>
      <c r="O100" s="42">
        <f t="shared" si="59"/>
        <v>0</v>
      </c>
      <c r="P100" s="42">
        <f t="shared" si="59"/>
        <v>0</v>
      </c>
      <c r="Q100" s="62">
        <f t="shared" si="59"/>
        <v>0</v>
      </c>
      <c r="R100" s="62">
        <f t="shared" si="59"/>
        <v>0</v>
      </c>
      <c r="S100" s="42">
        <f t="shared" si="59"/>
        <v>0</v>
      </c>
      <c r="T100" s="45"/>
    </row>
    <row r="101" spans="1:20" s="37" customFormat="1" ht="36">
      <c r="A101" s="29"/>
      <c r="B101" s="29"/>
      <c r="C101" s="35"/>
      <c r="D101" s="26" t="s">
        <v>90</v>
      </c>
      <c r="E101" s="27">
        <f>E100+'2016'!E96</f>
        <v>10803.27</v>
      </c>
      <c r="F101" s="27"/>
      <c r="G101" s="27"/>
      <c r="H101" s="27">
        <f>H100+'2016'!H96</f>
        <v>8944.6353</v>
      </c>
      <c r="I101" s="27">
        <f>I100+'2016'!I96</f>
        <v>325167.86</v>
      </c>
      <c r="J101" s="27">
        <f>J100+'2016'!J96</f>
        <v>8944.6353</v>
      </c>
      <c r="K101" s="27">
        <f>K100+'2016'!K96</f>
        <v>325167.86</v>
      </c>
      <c r="L101" s="27">
        <f>L100+'2016'!L96</f>
        <v>334112.4953</v>
      </c>
      <c r="M101" s="27">
        <f>M100+'2016'!M96</f>
        <v>0</v>
      </c>
      <c r="N101" s="27">
        <f>N100+'2016'!N96</f>
        <v>0</v>
      </c>
      <c r="O101" s="27">
        <f>O100+'2016'!O96</f>
        <v>0</v>
      </c>
      <c r="P101" s="27">
        <f>P100+'2016'!P96</f>
        <v>0</v>
      </c>
      <c r="Q101" s="61">
        <f>Q100+'2016'!Q96</f>
        <v>45838</v>
      </c>
      <c r="R101" s="61">
        <f>R100+'2016'!R96</f>
        <v>0</v>
      </c>
      <c r="S101" s="27">
        <f>S100+'2016'!S96</f>
        <v>0</v>
      </c>
      <c r="T101" s="30"/>
    </row>
    <row r="102" spans="1:20" ht="23.25" customHeight="1">
      <c r="A102" s="78">
        <v>5</v>
      </c>
      <c r="B102" s="75" t="s">
        <v>59</v>
      </c>
      <c r="C102" s="76" t="s">
        <v>81</v>
      </c>
      <c r="D102" s="68" t="s">
        <v>100</v>
      </c>
      <c r="E102" s="69">
        <v>12.58</v>
      </c>
      <c r="F102" s="67">
        <v>0.87</v>
      </c>
      <c r="G102" s="67">
        <v>47</v>
      </c>
      <c r="H102" s="58">
        <f>E102*F102</f>
        <v>10.9446</v>
      </c>
      <c r="I102" s="15">
        <f>E102*G102</f>
        <v>591.26</v>
      </c>
      <c r="J102" s="16">
        <f>(E102*F102)</f>
        <v>10.9446</v>
      </c>
      <c r="K102" s="16">
        <f>E102*G102</f>
        <v>591.26</v>
      </c>
      <c r="L102" s="17">
        <f>SUM(J102,K102)</f>
        <v>602.2046</v>
      </c>
      <c r="M102" s="15">
        <f aca="true" t="shared" si="60" ref="M102:N105">J102-H102</f>
        <v>0</v>
      </c>
      <c r="N102" s="15">
        <f t="shared" si="60"/>
        <v>0</v>
      </c>
      <c r="O102" s="16"/>
      <c r="P102" s="16"/>
      <c r="Q102" s="58"/>
      <c r="R102" s="58"/>
      <c r="S102" s="15"/>
      <c r="T102" s="18"/>
    </row>
    <row r="103" spans="1:20" ht="24">
      <c r="A103" s="78"/>
      <c r="B103" s="75"/>
      <c r="C103" s="76"/>
      <c r="D103" s="68" t="s">
        <v>101</v>
      </c>
      <c r="E103" s="69">
        <v>21.84</v>
      </c>
      <c r="F103" s="67">
        <v>0.87</v>
      </c>
      <c r="G103" s="67">
        <v>40</v>
      </c>
      <c r="H103" s="58">
        <f>E103*F103</f>
        <v>19.000799999999998</v>
      </c>
      <c r="I103" s="15">
        <f>E103*G103</f>
        <v>873.6</v>
      </c>
      <c r="J103" s="16">
        <f>(E103*F103)</f>
        <v>19.000799999999998</v>
      </c>
      <c r="K103" s="16">
        <f>E103*G103</f>
        <v>873.6</v>
      </c>
      <c r="L103" s="17">
        <f>SUM(J103,K103)</f>
        <v>892.6008</v>
      </c>
      <c r="M103" s="15">
        <f>J103-H103</f>
        <v>0</v>
      </c>
      <c r="N103" s="15">
        <f>K103-I103</f>
        <v>0</v>
      </c>
      <c r="O103" s="16"/>
      <c r="P103" s="16"/>
      <c r="Q103" s="58"/>
      <c r="R103" s="58"/>
      <c r="S103" s="15"/>
      <c r="T103" s="18"/>
    </row>
    <row r="104" spans="1:20" ht="12.75" customHeight="1">
      <c r="A104" s="78"/>
      <c r="B104" s="75"/>
      <c r="C104" s="76"/>
      <c r="D104" s="31" t="s">
        <v>62</v>
      </c>
      <c r="E104" s="70">
        <v>40.42</v>
      </c>
      <c r="F104" s="67">
        <v>0.87</v>
      </c>
      <c r="G104" s="67">
        <v>40</v>
      </c>
      <c r="H104" s="58">
        <f>E104*F104</f>
        <v>35.1654</v>
      </c>
      <c r="I104" s="15">
        <f>E104*G104</f>
        <v>1616.8000000000002</v>
      </c>
      <c r="J104" s="16">
        <f>(E104*F104)</f>
        <v>35.1654</v>
      </c>
      <c r="K104" s="16">
        <f>E104*G104</f>
        <v>1616.8000000000002</v>
      </c>
      <c r="L104" s="17">
        <f>SUM(J104,K104)</f>
        <v>1651.9654000000003</v>
      </c>
      <c r="M104" s="15">
        <f t="shared" si="60"/>
        <v>0</v>
      </c>
      <c r="N104" s="15">
        <f t="shared" si="60"/>
        <v>0</v>
      </c>
      <c r="O104" s="16"/>
      <c r="P104" s="16"/>
      <c r="Q104" s="58"/>
      <c r="R104" s="58"/>
      <c r="S104" s="15"/>
      <c r="T104" s="18"/>
    </row>
    <row r="105" spans="1:20" ht="12.75" customHeight="1">
      <c r="A105" s="78"/>
      <c r="B105" s="75"/>
      <c r="C105" s="76"/>
      <c r="D105" s="31" t="s">
        <v>63</v>
      </c>
      <c r="E105" s="70">
        <v>62.34</v>
      </c>
      <c r="F105" s="67">
        <v>0.87</v>
      </c>
      <c r="G105" s="67">
        <v>40</v>
      </c>
      <c r="H105" s="58">
        <f>E105*F105</f>
        <v>54.235800000000005</v>
      </c>
      <c r="I105" s="15">
        <f>E105*G105</f>
        <v>2493.6000000000004</v>
      </c>
      <c r="J105" s="16">
        <f>(E105*F105)</f>
        <v>54.235800000000005</v>
      </c>
      <c r="K105" s="16">
        <f>E105*G105</f>
        <v>2493.6000000000004</v>
      </c>
      <c r="L105" s="17">
        <f>SUM(J105,K105)</f>
        <v>2547.8358000000003</v>
      </c>
      <c r="M105" s="15">
        <f t="shared" si="60"/>
        <v>0</v>
      </c>
      <c r="N105" s="15">
        <f t="shared" si="60"/>
        <v>0</v>
      </c>
      <c r="O105" s="16"/>
      <c r="P105" s="16"/>
      <c r="Q105" s="58"/>
      <c r="R105" s="58"/>
      <c r="S105" s="15"/>
      <c r="T105" s="18"/>
    </row>
    <row r="106" spans="1:20" ht="12.75" customHeight="1">
      <c r="A106" s="78"/>
      <c r="B106" s="75"/>
      <c r="C106" s="76"/>
      <c r="D106" s="19" t="s">
        <v>64</v>
      </c>
      <c r="E106" s="20">
        <f>SUM(E102:E105)</f>
        <v>137.18</v>
      </c>
      <c r="F106" s="20"/>
      <c r="G106" s="20"/>
      <c r="H106" s="20">
        <f>SUM(H102:H105)</f>
        <v>119.3466</v>
      </c>
      <c r="I106" s="20">
        <f aca="true" t="shared" si="61" ref="I106:S106">SUM(I102:I105)</f>
        <v>5575.26</v>
      </c>
      <c r="J106" s="20">
        <f t="shared" si="61"/>
        <v>119.3466</v>
      </c>
      <c r="K106" s="20">
        <f t="shared" si="61"/>
        <v>5575.26</v>
      </c>
      <c r="L106" s="20">
        <f t="shared" si="61"/>
        <v>5694.606600000001</v>
      </c>
      <c r="M106" s="20">
        <f t="shared" si="61"/>
        <v>0</v>
      </c>
      <c r="N106" s="20">
        <f t="shared" si="61"/>
        <v>0</v>
      </c>
      <c r="O106" s="20">
        <f t="shared" si="61"/>
        <v>0</v>
      </c>
      <c r="P106" s="20">
        <f t="shared" si="61"/>
        <v>0</v>
      </c>
      <c r="Q106" s="59">
        <f t="shared" si="61"/>
        <v>0</v>
      </c>
      <c r="R106" s="59">
        <f t="shared" si="61"/>
        <v>0</v>
      </c>
      <c r="S106" s="20">
        <f t="shared" si="61"/>
        <v>0</v>
      </c>
      <c r="T106" s="22"/>
    </row>
    <row r="107" spans="1:20" ht="12.75" customHeight="1">
      <c r="A107" s="78"/>
      <c r="B107" s="75"/>
      <c r="C107" s="76"/>
      <c r="D107" s="31" t="s">
        <v>65</v>
      </c>
      <c r="E107" s="69">
        <v>45.6</v>
      </c>
      <c r="F107" s="67">
        <v>0.87</v>
      </c>
      <c r="G107" s="67">
        <v>40</v>
      </c>
      <c r="H107" s="58">
        <f>E107*F107</f>
        <v>39.672000000000004</v>
      </c>
      <c r="I107" s="15">
        <f>E107*G107</f>
        <v>1824</v>
      </c>
      <c r="J107" s="16">
        <f>(E107*F107)</f>
        <v>39.672000000000004</v>
      </c>
      <c r="K107" s="16">
        <f>E107*G107</f>
        <v>1824</v>
      </c>
      <c r="L107" s="17">
        <f>SUM(J107,K107)</f>
        <v>1863.672</v>
      </c>
      <c r="M107" s="15">
        <f aca="true" t="shared" si="62" ref="M107:N109">J107-H107</f>
        <v>0</v>
      </c>
      <c r="N107" s="15">
        <f t="shared" si="62"/>
        <v>0</v>
      </c>
      <c r="O107" s="16"/>
      <c r="P107" s="16"/>
      <c r="Q107" s="58"/>
      <c r="R107" s="58"/>
      <c r="S107" s="15"/>
      <c r="T107" s="18"/>
    </row>
    <row r="108" spans="1:20" ht="12.75" customHeight="1">
      <c r="A108" s="78"/>
      <c r="B108" s="75"/>
      <c r="C108" s="76"/>
      <c r="D108" s="31" t="s">
        <v>66</v>
      </c>
      <c r="E108" s="69">
        <v>54.24</v>
      </c>
      <c r="F108" s="67">
        <v>0.87</v>
      </c>
      <c r="G108" s="67">
        <v>40</v>
      </c>
      <c r="H108" s="58">
        <f>E108*F108</f>
        <v>47.1888</v>
      </c>
      <c r="I108" s="15">
        <f>E108*G108</f>
        <v>2169.6</v>
      </c>
      <c r="J108" s="16">
        <f>(E108*F108)</f>
        <v>47.1888</v>
      </c>
      <c r="K108" s="16">
        <f>E108*G108</f>
        <v>2169.6</v>
      </c>
      <c r="L108" s="17">
        <f>SUM(J108,K108)</f>
        <v>2216.7888</v>
      </c>
      <c r="M108" s="15">
        <f t="shared" si="62"/>
        <v>0</v>
      </c>
      <c r="N108" s="15">
        <f t="shared" si="62"/>
        <v>0</v>
      </c>
      <c r="O108" s="16"/>
      <c r="P108" s="16"/>
      <c r="Q108" s="58"/>
      <c r="R108" s="58"/>
      <c r="S108" s="15"/>
      <c r="T108" s="18"/>
    </row>
    <row r="109" spans="1:20" ht="12.75" customHeight="1">
      <c r="A109" s="78"/>
      <c r="B109" s="75"/>
      <c r="C109" s="76"/>
      <c r="D109" s="31" t="s">
        <v>67</v>
      </c>
      <c r="E109" s="69">
        <v>63.8</v>
      </c>
      <c r="F109" s="67">
        <v>0.87</v>
      </c>
      <c r="G109" s="67">
        <v>40</v>
      </c>
      <c r="H109" s="58">
        <f>E109*F109</f>
        <v>55.506</v>
      </c>
      <c r="I109" s="15">
        <f>E109*G109</f>
        <v>2552</v>
      </c>
      <c r="J109" s="16">
        <f>(E109*F109)</f>
        <v>55.506</v>
      </c>
      <c r="K109" s="16">
        <f>E109*G109</f>
        <v>2552</v>
      </c>
      <c r="L109" s="17">
        <f>SUM(J109,K109)</f>
        <v>2607.506</v>
      </c>
      <c r="M109" s="15">
        <f t="shared" si="62"/>
        <v>0</v>
      </c>
      <c r="N109" s="15">
        <f t="shared" si="62"/>
        <v>0</v>
      </c>
      <c r="O109" s="16"/>
      <c r="P109" s="16"/>
      <c r="Q109" s="58"/>
      <c r="R109" s="58"/>
      <c r="S109" s="15"/>
      <c r="T109" s="18"/>
    </row>
    <row r="110" spans="1:20" ht="12.75" customHeight="1">
      <c r="A110" s="78"/>
      <c r="B110" s="75"/>
      <c r="C110" s="76"/>
      <c r="D110" s="19" t="s">
        <v>68</v>
      </c>
      <c r="E110" s="20">
        <f>SUM(E107,E108,E109)</f>
        <v>163.64</v>
      </c>
      <c r="F110" s="20"/>
      <c r="G110" s="20"/>
      <c r="H110" s="20">
        <f>SUM(H107,H108,H109)</f>
        <v>142.3668</v>
      </c>
      <c r="I110" s="20">
        <f>SUM(I107,I108,I109)</f>
        <v>6545.6</v>
      </c>
      <c r="J110" s="20">
        <f aca="true" t="shared" si="63" ref="J110:S110">SUM(J107,J108,J109)</f>
        <v>142.3668</v>
      </c>
      <c r="K110" s="20">
        <f t="shared" si="63"/>
        <v>6545.6</v>
      </c>
      <c r="L110" s="20">
        <f t="shared" si="63"/>
        <v>6687.9668</v>
      </c>
      <c r="M110" s="20">
        <f t="shared" si="63"/>
        <v>0</v>
      </c>
      <c r="N110" s="20">
        <f t="shared" si="63"/>
        <v>0</v>
      </c>
      <c r="O110" s="20">
        <f t="shared" si="63"/>
        <v>0</v>
      </c>
      <c r="P110" s="20">
        <f t="shared" si="63"/>
        <v>0</v>
      </c>
      <c r="Q110" s="59">
        <f t="shared" si="63"/>
        <v>0</v>
      </c>
      <c r="R110" s="59">
        <f t="shared" si="63"/>
        <v>0</v>
      </c>
      <c r="S110" s="20">
        <f t="shared" si="63"/>
        <v>0</v>
      </c>
      <c r="T110" s="22"/>
    </row>
    <row r="111" spans="1:20" ht="12.75" customHeight="1">
      <c r="A111" s="78"/>
      <c r="B111" s="75"/>
      <c r="C111" s="76"/>
      <c r="D111" s="31" t="s">
        <v>69</v>
      </c>
      <c r="E111" s="69">
        <v>56.76</v>
      </c>
      <c r="F111" s="67">
        <v>0.87</v>
      </c>
      <c r="G111" s="67">
        <v>40</v>
      </c>
      <c r="H111" s="58">
        <f>E111*F111</f>
        <v>49.3812</v>
      </c>
      <c r="I111" s="15">
        <f>E111*G111</f>
        <v>2270.4</v>
      </c>
      <c r="J111" s="16">
        <f>(E111*F111)</f>
        <v>49.3812</v>
      </c>
      <c r="K111" s="16">
        <f>E111*G111</f>
        <v>2270.4</v>
      </c>
      <c r="L111" s="17">
        <f>SUM(J111,K111)</f>
        <v>2319.7812</v>
      </c>
      <c r="M111" s="15">
        <f aca="true" t="shared" si="64" ref="M111:N113">J111-H111</f>
        <v>0</v>
      </c>
      <c r="N111" s="15">
        <f t="shared" si="64"/>
        <v>0</v>
      </c>
      <c r="O111" s="16"/>
      <c r="P111" s="16"/>
      <c r="Q111" s="58"/>
      <c r="R111" s="58"/>
      <c r="S111" s="15"/>
      <c r="T111" s="18"/>
    </row>
    <row r="112" spans="1:20" ht="12.75" customHeight="1">
      <c r="A112" s="78"/>
      <c r="B112" s="75"/>
      <c r="C112" s="76"/>
      <c r="D112" s="31" t="s">
        <v>70</v>
      </c>
      <c r="E112" s="69">
        <v>77.54</v>
      </c>
      <c r="F112" s="67">
        <v>0.87</v>
      </c>
      <c r="G112" s="67">
        <v>40</v>
      </c>
      <c r="H112" s="58">
        <f>E112*F112</f>
        <v>67.4598</v>
      </c>
      <c r="I112" s="15">
        <f>E112*G112</f>
        <v>3101.6000000000004</v>
      </c>
      <c r="J112" s="16">
        <f>(E112*F112)</f>
        <v>67.4598</v>
      </c>
      <c r="K112" s="16">
        <f>E112*G112</f>
        <v>3101.6000000000004</v>
      </c>
      <c r="L112" s="17">
        <f>SUM(J112,K112)</f>
        <v>3169.0598000000005</v>
      </c>
      <c r="M112" s="15">
        <f t="shared" si="64"/>
        <v>0</v>
      </c>
      <c r="N112" s="15">
        <f t="shared" si="64"/>
        <v>0</v>
      </c>
      <c r="O112" s="16"/>
      <c r="P112" s="16"/>
      <c r="Q112" s="58"/>
      <c r="R112" s="58"/>
      <c r="S112" s="15"/>
      <c r="T112" s="18"/>
    </row>
    <row r="113" spans="1:20" ht="12.75" customHeight="1">
      <c r="A113" s="78"/>
      <c r="B113" s="75"/>
      <c r="C113" s="76"/>
      <c r="D113" s="31" t="s">
        <v>71</v>
      </c>
      <c r="E113" s="70">
        <v>68.88</v>
      </c>
      <c r="F113" s="67">
        <v>0.87</v>
      </c>
      <c r="G113" s="67">
        <v>40</v>
      </c>
      <c r="H113" s="58">
        <f>E113*F113</f>
        <v>59.925599999999996</v>
      </c>
      <c r="I113" s="15">
        <f>E113*G113</f>
        <v>2755.2</v>
      </c>
      <c r="J113" s="16">
        <f>(E113*F113)</f>
        <v>59.925599999999996</v>
      </c>
      <c r="K113" s="16">
        <f>E113*G113</f>
        <v>2755.2</v>
      </c>
      <c r="L113" s="17">
        <f>SUM(J113,K113)</f>
        <v>2815.1256</v>
      </c>
      <c r="M113" s="15">
        <f t="shared" si="64"/>
        <v>0</v>
      </c>
      <c r="N113" s="15">
        <f t="shared" si="64"/>
        <v>0</v>
      </c>
      <c r="O113" s="16"/>
      <c r="P113" s="16"/>
      <c r="Q113" s="58"/>
      <c r="R113" s="58"/>
      <c r="S113" s="15"/>
      <c r="T113" s="18"/>
    </row>
    <row r="114" spans="1:20" ht="12.75" customHeight="1">
      <c r="A114" s="78"/>
      <c r="B114" s="75"/>
      <c r="C114" s="76"/>
      <c r="D114" s="19" t="s">
        <v>72</v>
      </c>
      <c r="E114" s="20">
        <f>SUM(E111,E112,E113)</f>
        <v>203.18</v>
      </c>
      <c r="F114" s="20"/>
      <c r="G114" s="20"/>
      <c r="H114" s="20">
        <f>SUM(H111,H112,H113)</f>
        <v>176.7666</v>
      </c>
      <c r="I114" s="20">
        <f>SUM(I111,I112,I113)</f>
        <v>8127.2</v>
      </c>
      <c r="J114" s="20">
        <f aca="true" t="shared" si="65" ref="J114:S114">SUM(J111,J112,J113)</f>
        <v>176.7666</v>
      </c>
      <c r="K114" s="20">
        <f t="shared" si="65"/>
        <v>8127.2</v>
      </c>
      <c r="L114" s="20">
        <f t="shared" si="65"/>
        <v>8303.9666</v>
      </c>
      <c r="M114" s="20">
        <f t="shared" si="65"/>
        <v>0</v>
      </c>
      <c r="N114" s="20">
        <f t="shared" si="65"/>
        <v>0</v>
      </c>
      <c r="O114" s="20">
        <f t="shared" si="65"/>
        <v>0</v>
      </c>
      <c r="P114" s="20">
        <f t="shared" si="65"/>
        <v>0</v>
      </c>
      <c r="Q114" s="59">
        <f t="shared" si="65"/>
        <v>0</v>
      </c>
      <c r="R114" s="59">
        <f t="shared" si="65"/>
        <v>0</v>
      </c>
      <c r="S114" s="20">
        <f t="shared" si="65"/>
        <v>0</v>
      </c>
      <c r="T114" s="22"/>
    </row>
    <row r="115" spans="1:20" ht="12.75" customHeight="1">
      <c r="A115" s="78"/>
      <c r="B115" s="75"/>
      <c r="C115" s="76"/>
      <c r="D115" s="31" t="s">
        <v>73</v>
      </c>
      <c r="E115" s="69">
        <v>65.58</v>
      </c>
      <c r="F115" s="67">
        <v>0.87</v>
      </c>
      <c r="G115" s="67">
        <v>40</v>
      </c>
      <c r="H115" s="58">
        <f>E115*F115</f>
        <v>57.0546</v>
      </c>
      <c r="I115" s="15">
        <f>E115*G115</f>
        <v>2623.2</v>
      </c>
      <c r="J115" s="16">
        <f>(E115*F115)</f>
        <v>57.0546</v>
      </c>
      <c r="K115" s="16">
        <f>E115*G115</f>
        <v>2623.2</v>
      </c>
      <c r="L115" s="17">
        <f>SUM(J115,K115)</f>
        <v>2680.2545999999998</v>
      </c>
      <c r="M115" s="15">
        <f aca="true" t="shared" si="66" ref="M115:N117">J115-H115</f>
        <v>0</v>
      </c>
      <c r="N115" s="15">
        <f t="shared" si="66"/>
        <v>0</v>
      </c>
      <c r="O115" s="16"/>
      <c r="P115" s="16"/>
      <c r="Q115" s="58"/>
      <c r="R115" s="58"/>
      <c r="S115" s="15"/>
      <c r="T115" s="18"/>
    </row>
    <row r="116" spans="1:20" ht="12.75" customHeight="1">
      <c r="A116" s="78"/>
      <c r="B116" s="75"/>
      <c r="C116" s="76"/>
      <c r="D116" s="31" t="s">
        <v>74</v>
      </c>
      <c r="E116" s="69">
        <v>44.8</v>
      </c>
      <c r="F116" s="67">
        <v>0.87</v>
      </c>
      <c r="G116" s="67">
        <v>40</v>
      </c>
      <c r="H116" s="58">
        <f>E116*F116</f>
        <v>38.976</v>
      </c>
      <c r="I116" s="15">
        <f>E116*G116</f>
        <v>1792</v>
      </c>
      <c r="J116" s="16">
        <f>(E116*F116)</f>
        <v>38.976</v>
      </c>
      <c r="K116" s="16">
        <f>E116*G116</f>
        <v>1792</v>
      </c>
      <c r="L116" s="17">
        <f>SUM(J116,K116)</f>
        <v>1830.976</v>
      </c>
      <c r="M116" s="15">
        <f t="shared" si="66"/>
        <v>0</v>
      </c>
      <c r="N116" s="15">
        <f t="shared" si="66"/>
        <v>0</v>
      </c>
      <c r="O116" s="16"/>
      <c r="P116" s="16"/>
      <c r="Q116" s="58"/>
      <c r="R116" s="58"/>
      <c r="S116" s="15"/>
      <c r="T116" s="18"/>
    </row>
    <row r="117" spans="1:20" ht="12.75" customHeight="1">
      <c r="A117" s="78"/>
      <c r="B117" s="75"/>
      <c r="C117" s="76"/>
      <c r="D117" s="31" t="s">
        <v>75</v>
      </c>
      <c r="E117" s="70">
        <v>33.04</v>
      </c>
      <c r="F117" s="67">
        <v>0.87</v>
      </c>
      <c r="G117" s="67">
        <v>40</v>
      </c>
      <c r="H117" s="58">
        <f>E117*F117</f>
        <v>28.744799999999998</v>
      </c>
      <c r="I117" s="15">
        <f>E117*G117</f>
        <v>1321.6</v>
      </c>
      <c r="J117" s="16">
        <f>(E117*F117)</f>
        <v>28.744799999999998</v>
      </c>
      <c r="K117" s="16">
        <f>E117*G117</f>
        <v>1321.6</v>
      </c>
      <c r="L117" s="17">
        <f>SUM(J117,K117)</f>
        <v>1350.3447999999999</v>
      </c>
      <c r="M117" s="15">
        <f t="shared" si="66"/>
        <v>0</v>
      </c>
      <c r="N117" s="15">
        <f t="shared" si="66"/>
        <v>0</v>
      </c>
      <c r="O117" s="16"/>
      <c r="P117" s="16"/>
      <c r="Q117" s="58"/>
      <c r="R117" s="58"/>
      <c r="S117" s="15"/>
      <c r="T117" s="18"/>
    </row>
    <row r="118" spans="1:20" ht="24">
      <c r="A118" s="39"/>
      <c r="B118" s="21"/>
      <c r="C118" s="21"/>
      <c r="D118" s="19" t="s">
        <v>76</v>
      </c>
      <c r="E118" s="20">
        <f>SUM(E115,E116,E117)</f>
        <v>143.42</v>
      </c>
      <c r="F118" s="20"/>
      <c r="G118" s="20"/>
      <c r="H118" s="20">
        <f>SUM(H115,H116,H117)</f>
        <v>124.77539999999999</v>
      </c>
      <c r="I118" s="20">
        <f>SUM(I115,I116,I117)</f>
        <v>5736.799999999999</v>
      </c>
      <c r="J118" s="20">
        <f aca="true" t="shared" si="67" ref="J118:S118">SUM(J115,J116,J117)</f>
        <v>124.77539999999999</v>
      </c>
      <c r="K118" s="20">
        <f t="shared" si="67"/>
        <v>5736.799999999999</v>
      </c>
      <c r="L118" s="20">
        <f t="shared" si="67"/>
        <v>5861.5754</v>
      </c>
      <c r="M118" s="20">
        <f t="shared" si="67"/>
        <v>0</v>
      </c>
      <c r="N118" s="20">
        <f t="shared" si="67"/>
        <v>0</v>
      </c>
      <c r="O118" s="20">
        <f t="shared" si="67"/>
        <v>0</v>
      </c>
      <c r="P118" s="20">
        <f t="shared" si="67"/>
        <v>0</v>
      </c>
      <c r="Q118" s="59">
        <f t="shared" si="67"/>
        <v>0</v>
      </c>
      <c r="R118" s="59">
        <f t="shared" si="67"/>
        <v>0</v>
      </c>
      <c r="S118" s="20">
        <f t="shared" si="67"/>
        <v>0</v>
      </c>
      <c r="T118" s="22"/>
    </row>
    <row r="119" spans="1:20" s="37" customFormat="1" ht="24">
      <c r="A119" s="44"/>
      <c r="B119" s="44"/>
      <c r="C119" s="46"/>
      <c r="D119" s="41" t="s">
        <v>85</v>
      </c>
      <c r="E119" s="42">
        <f>E106+E110+E114+E118</f>
        <v>647.42</v>
      </c>
      <c r="F119" s="42"/>
      <c r="G119" s="42"/>
      <c r="H119" s="42">
        <f>H106+H110+H114+H118</f>
        <v>563.2554</v>
      </c>
      <c r="I119" s="42">
        <f>I106+I110+I114+I118</f>
        <v>25984.86</v>
      </c>
      <c r="J119" s="42">
        <f>SUM(J106+J110+J114+J118)</f>
        <v>563.2554</v>
      </c>
      <c r="K119" s="42">
        <f aca="true" t="shared" si="68" ref="K119:S119">SUM(K106+K110+K114+K118)</f>
        <v>25984.86</v>
      </c>
      <c r="L119" s="42">
        <f t="shared" si="68"/>
        <v>26548.115400000002</v>
      </c>
      <c r="M119" s="42">
        <f t="shared" si="68"/>
        <v>0</v>
      </c>
      <c r="N119" s="42">
        <f t="shared" si="68"/>
        <v>0</v>
      </c>
      <c r="O119" s="42">
        <f t="shared" si="68"/>
        <v>0</v>
      </c>
      <c r="P119" s="42">
        <f t="shared" si="68"/>
        <v>0</v>
      </c>
      <c r="Q119" s="62">
        <f t="shared" si="68"/>
        <v>0</v>
      </c>
      <c r="R119" s="62">
        <f t="shared" si="68"/>
        <v>0</v>
      </c>
      <c r="S119" s="42">
        <f t="shared" si="68"/>
        <v>0</v>
      </c>
      <c r="T119" s="45"/>
    </row>
    <row r="120" spans="1:20" s="37" customFormat="1" ht="36">
      <c r="A120" s="29"/>
      <c r="B120" s="29"/>
      <c r="C120" s="35"/>
      <c r="D120" s="26" t="s">
        <v>90</v>
      </c>
      <c r="E120" s="27">
        <f>E119+'2016'!E114</f>
        <v>2775.66</v>
      </c>
      <c r="F120" s="27"/>
      <c r="G120" s="27"/>
      <c r="H120" s="27">
        <f>H119+'2016'!H114</f>
        <v>2300.4714000000004</v>
      </c>
      <c r="I120" s="27">
        <f>I119+'2016'!I114</f>
        <v>83262.7</v>
      </c>
      <c r="J120" s="27">
        <f>J119+'2016'!J114</f>
        <v>2300.4714000000004</v>
      </c>
      <c r="K120" s="27">
        <f>K119+'2016'!K114</f>
        <v>83262.7</v>
      </c>
      <c r="L120" s="27">
        <f>L119+'2016'!L114</f>
        <v>85563.17139999999</v>
      </c>
      <c r="M120" s="27">
        <f>M119+'2016'!M114</f>
        <v>0</v>
      </c>
      <c r="N120" s="27">
        <f>N119+'2016'!N114</f>
        <v>0</v>
      </c>
      <c r="O120" s="27">
        <f>O119+'2016'!O114</f>
        <v>0</v>
      </c>
      <c r="P120" s="27">
        <f>P119+'2016'!P114</f>
        <v>0</v>
      </c>
      <c r="Q120" s="61">
        <f>Q119+'2016'!Q114</f>
        <v>48819</v>
      </c>
      <c r="R120" s="61">
        <f>R119+'2016'!R114</f>
        <v>0</v>
      </c>
      <c r="S120" s="27">
        <f>S119+'2016'!S114</f>
        <v>0</v>
      </c>
      <c r="T120" s="30"/>
    </row>
    <row r="121" spans="4:19" ht="38.25">
      <c r="D121" s="53" t="s">
        <v>91</v>
      </c>
      <c r="E121" s="64">
        <f>E41+E42+E62+E81+E100+E119</f>
        <v>37126.799999999996</v>
      </c>
      <c r="F121" s="64"/>
      <c r="G121" s="64"/>
      <c r="H121" s="64">
        <f>H41+H42+H62+H81+H100+H119</f>
        <v>32728.9484</v>
      </c>
      <c r="I121" s="64">
        <f>I41+I42+I62+I81+I100+I119</f>
        <v>1492397.36</v>
      </c>
      <c r="J121" s="64">
        <f aca="true" t="shared" si="69" ref="J121:S121">J41+J42+J62+J81+J100+J119</f>
        <v>32728.9484</v>
      </c>
      <c r="K121" s="64">
        <f t="shared" si="69"/>
        <v>1492397.36</v>
      </c>
      <c r="L121" s="64">
        <f t="shared" si="69"/>
        <v>1525126.3084000002</v>
      </c>
      <c r="M121" s="64">
        <f t="shared" si="69"/>
        <v>0</v>
      </c>
      <c r="N121" s="64">
        <f t="shared" si="69"/>
        <v>0</v>
      </c>
      <c r="O121" s="64">
        <f t="shared" si="69"/>
        <v>0</v>
      </c>
      <c r="P121" s="64">
        <f t="shared" si="69"/>
        <v>0</v>
      </c>
      <c r="Q121" s="65">
        <f t="shared" si="69"/>
        <v>0</v>
      </c>
      <c r="R121" s="65">
        <f t="shared" si="69"/>
        <v>0</v>
      </c>
      <c r="S121" s="64">
        <f t="shared" si="69"/>
        <v>0</v>
      </c>
    </row>
  </sheetData>
  <sheetProtection sheet="1" objects="1" scenarios="1"/>
  <mergeCells count="34">
    <mergeCell ref="A102:A117"/>
    <mergeCell ref="B102:B117"/>
    <mergeCell ref="C102:C117"/>
    <mergeCell ref="A64:A79"/>
    <mergeCell ref="B64:B79"/>
    <mergeCell ref="C64:C79"/>
    <mergeCell ref="A83:A98"/>
    <mergeCell ref="B83:B98"/>
    <mergeCell ref="C83:C98"/>
    <mergeCell ref="T2:T5"/>
    <mergeCell ref="A7:A37"/>
    <mergeCell ref="B7:B40"/>
    <mergeCell ref="C7:C40"/>
    <mergeCell ref="A45:A60"/>
    <mergeCell ref="B45:B60"/>
    <mergeCell ref="C45:C60"/>
    <mergeCell ref="N2:N5"/>
    <mergeCell ref="O2:O5"/>
    <mergeCell ref="P2:P5"/>
    <mergeCell ref="Q2:Q5"/>
    <mergeCell ref="R2:R5"/>
    <mergeCell ref="S2:S5"/>
    <mergeCell ref="G2:G5"/>
    <mergeCell ref="H2:I4"/>
    <mergeCell ref="J2:J5"/>
    <mergeCell ref="K2:K5"/>
    <mergeCell ref="L2:L5"/>
    <mergeCell ref="M2:M5"/>
    <mergeCell ref="C1:D1"/>
    <mergeCell ref="A2:A5"/>
    <mergeCell ref="B2:B5"/>
    <mergeCell ref="C2:C5"/>
    <mergeCell ref="D2:E4"/>
    <mergeCell ref="F2:F5"/>
  </mergeCells>
  <printOptions/>
  <pageMargins left="0.7" right="0.5902777777777778" top="0.75" bottom="0.75" header="0.5118055555555555" footer="0.5118055555555555"/>
  <pageSetup fitToHeight="0" fitToWidth="1" horizontalDpi="300" verticalDpi="300" orientation="landscape" paperSize="9" scale="53" r:id="rId1"/>
  <rowBreaks count="2" manualBreakCount="2">
    <brk id="44" max="255" man="1"/>
    <brk id="12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tabSelected="1" view="pageBreakPreview" zoomScale="89" zoomScaleNormal="75" zoomScaleSheetLayoutView="89" zoomScalePageLayoutView="0" workbookViewId="0" topLeftCell="A16">
      <selection activeCell="E116" sqref="E116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4" width="13.57421875" style="0" customWidth="1"/>
    <col min="5" max="5" width="10.00390625" style="0" customWidth="1"/>
    <col min="6" max="7" width="12.8515625" style="0" customWidth="1"/>
    <col min="8" max="8" width="12.7109375" style="0" customWidth="1"/>
    <col min="9" max="9" width="14.140625" style="0" customWidth="1"/>
    <col min="10" max="14" width="12.8515625" style="0" customWidth="1"/>
    <col min="15" max="15" width="14.421875" style="1" customWidth="1"/>
    <col min="16" max="18" width="12.8515625" style="0" customWidth="1"/>
    <col min="19" max="19" width="15.28125" style="0" customWidth="1"/>
    <col min="20" max="20" width="13.00390625" style="0" customWidth="1"/>
  </cols>
  <sheetData>
    <row r="1" spans="1:20" s="6" customFormat="1" ht="15.75" customHeight="1">
      <c r="A1" s="2"/>
      <c r="B1" s="3" t="s">
        <v>0</v>
      </c>
      <c r="C1" s="71">
        <v>2018</v>
      </c>
      <c r="D1" s="71"/>
      <c r="E1" s="4"/>
      <c r="F1" s="5"/>
      <c r="G1" s="5"/>
      <c r="H1" s="4"/>
      <c r="I1" s="4"/>
      <c r="J1" s="5"/>
      <c r="K1" s="5"/>
      <c r="L1" s="5"/>
      <c r="M1" s="4"/>
      <c r="N1" s="4"/>
      <c r="O1" s="5"/>
      <c r="P1" s="4"/>
      <c r="Q1" s="56"/>
      <c r="R1" s="56"/>
      <c r="S1" s="4"/>
      <c r="T1" s="4"/>
    </row>
    <row r="2" spans="1:20" s="6" customFormat="1" ht="13.5" customHeight="1">
      <c r="A2" s="72" t="s">
        <v>1</v>
      </c>
      <c r="B2" s="72" t="s">
        <v>2</v>
      </c>
      <c r="C2" s="73" t="s">
        <v>3</v>
      </c>
      <c r="D2" s="73" t="s">
        <v>4</v>
      </c>
      <c r="E2" s="73"/>
      <c r="F2" s="72" t="s">
        <v>5</v>
      </c>
      <c r="G2" s="72" t="s">
        <v>6</v>
      </c>
      <c r="H2" s="72" t="s">
        <v>7</v>
      </c>
      <c r="I2" s="72"/>
      <c r="J2" s="72" t="s">
        <v>8</v>
      </c>
      <c r="K2" s="72" t="s">
        <v>9</v>
      </c>
      <c r="L2" s="72" t="s">
        <v>10</v>
      </c>
      <c r="M2" s="72" t="s">
        <v>11</v>
      </c>
      <c r="N2" s="72" t="s">
        <v>12</v>
      </c>
      <c r="O2" s="72" t="s">
        <v>13</v>
      </c>
      <c r="P2" s="72" t="s">
        <v>14</v>
      </c>
      <c r="Q2" s="79" t="s">
        <v>15</v>
      </c>
      <c r="R2" s="79" t="s">
        <v>16</v>
      </c>
      <c r="S2" s="72" t="s">
        <v>17</v>
      </c>
      <c r="T2" s="72" t="s">
        <v>18</v>
      </c>
    </row>
    <row r="3" spans="1:20" s="6" customFormat="1" ht="12.75" customHeight="1">
      <c r="A3" s="72"/>
      <c r="B3" s="72"/>
      <c r="C3" s="73"/>
      <c r="D3" s="73"/>
      <c r="E3" s="73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9"/>
      <c r="R3" s="79"/>
      <c r="S3" s="72"/>
      <c r="T3" s="72"/>
    </row>
    <row r="4" spans="1:20" s="6" customFormat="1" ht="12.75">
      <c r="A4" s="72"/>
      <c r="B4" s="72"/>
      <c r="C4" s="73"/>
      <c r="D4" s="73"/>
      <c r="E4" s="73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9"/>
      <c r="R4" s="79"/>
      <c r="S4" s="72"/>
      <c r="T4" s="72"/>
    </row>
    <row r="5" spans="1:20" s="6" customFormat="1" ht="57.75" customHeight="1">
      <c r="A5" s="72"/>
      <c r="B5" s="72"/>
      <c r="C5" s="73"/>
      <c r="D5" s="7" t="s">
        <v>19</v>
      </c>
      <c r="E5" s="7" t="s">
        <v>20</v>
      </c>
      <c r="F5" s="72"/>
      <c r="G5" s="72"/>
      <c r="H5" s="8" t="s">
        <v>21</v>
      </c>
      <c r="I5" s="8" t="s">
        <v>22</v>
      </c>
      <c r="J5" s="72"/>
      <c r="K5" s="72"/>
      <c r="L5" s="72"/>
      <c r="M5" s="72"/>
      <c r="N5" s="72"/>
      <c r="O5" s="72"/>
      <c r="P5" s="72"/>
      <c r="Q5" s="79"/>
      <c r="R5" s="79"/>
      <c r="S5" s="72"/>
      <c r="T5" s="72"/>
    </row>
    <row r="6" spans="1:20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11</v>
      </c>
      <c r="G6" s="9">
        <v>11</v>
      </c>
      <c r="H6" s="9"/>
      <c r="I6" s="9"/>
      <c r="J6" s="9">
        <v>8</v>
      </c>
      <c r="K6" s="9">
        <v>9</v>
      </c>
      <c r="L6" s="9">
        <v>10</v>
      </c>
      <c r="M6" s="9">
        <v>17</v>
      </c>
      <c r="N6" s="9">
        <v>18</v>
      </c>
      <c r="O6" s="9">
        <v>14</v>
      </c>
      <c r="P6" s="9">
        <v>15</v>
      </c>
      <c r="Q6" s="57">
        <v>20</v>
      </c>
      <c r="R6" s="57">
        <v>21</v>
      </c>
      <c r="S6" s="9">
        <v>22</v>
      </c>
      <c r="T6" s="10">
        <v>23</v>
      </c>
    </row>
    <row r="7" spans="1:20" ht="23.25" customHeight="1">
      <c r="A7" s="74">
        <v>1</v>
      </c>
      <c r="B7" s="75" t="s">
        <v>23</v>
      </c>
      <c r="C7" s="76" t="s">
        <v>24</v>
      </c>
      <c r="D7" s="12" t="s">
        <v>102</v>
      </c>
      <c r="E7" s="66">
        <v>1660.02</v>
      </c>
      <c r="F7" s="67">
        <v>0.87</v>
      </c>
      <c r="G7" s="67">
        <v>47</v>
      </c>
      <c r="H7" s="58">
        <f aca="true" t="shared" si="0" ref="H7:H14">E7*F7</f>
        <v>1444.2174</v>
      </c>
      <c r="I7" s="58">
        <f aca="true" t="shared" si="1" ref="I7:I14">E7*G7</f>
        <v>78020.94</v>
      </c>
      <c r="J7" s="16">
        <f aca="true" t="shared" si="2" ref="J7:J14">(E7*F7)</f>
        <v>1444.2174</v>
      </c>
      <c r="K7" s="16">
        <f aca="true" t="shared" si="3" ref="K7:K14">E7*G7</f>
        <v>78020.94</v>
      </c>
      <c r="L7" s="17">
        <f aca="true" t="shared" si="4" ref="L7:L14">SUM(J7,K7)</f>
        <v>79465.1574</v>
      </c>
      <c r="M7" s="15">
        <f aca="true" t="shared" si="5" ref="M7:N14">J7-H7</f>
        <v>0</v>
      </c>
      <c r="N7" s="15">
        <f t="shared" si="5"/>
        <v>0</v>
      </c>
      <c r="O7" s="16"/>
      <c r="P7" s="16"/>
      <c r="Q7" s="58"/>
      <c r="R7" s="58"/>
      <c r="S7" s="15"/>
      <c r="T7" s="18"/>
    </row>
    <row r="8" spans="1:20" ht="24">
      <c r="A8" s="74"/>
      <c r="B8" s="75"/>
      <c r="C8" s="76"/>
      <c r="D8" s="12" t="s">
        <v>103</v>
      </c>
      <c r="E8" s="66"/>
      <c r="F8" s="67">
        <v>0.87</v>
      </c>
      <c r="G8" s="67">
        <v>40</v>
      </c>
      <c r="H8" s="58">
        <f>E8*F8</f>
        <v>0</v>
      </c>
      <c r="I8" s="58">
        <f>E8*G8</f>
        <v>0</v>
      </c>
      <c r="J8" s="16">
        <f>(E8*F8)</f>
        <v>0</v>
      </c>
      <c r="K8" s="16">
        <f>E8*G8</f>
        <v>0</v>
      </c>
      <c r="L8" s="17">
        <f>SUM(J8,K8)</f>
        <v>0</v>
      </c>
      <c r="M8" s="15">
        <f>J8-H8</f>
        <v>0</v>
      </c>
      <c r="N8" s="15">
        <f>K8-I8</f>
        <v>0</v>
      </c>
      <c r="O8" s="16"/>
      <c r="P8" s="16"/>
      <c r="Q8" s="58"/>
      <c r="R8" s="58"/>
      <c r="S8" s="15"/>
      <c r="T8" s="18"/>
    </row>
    <row r="9" spans="1:20" ht="24">
      <c r="A9" s="74"/>
      <c r="B9" s="75"/>
      <c r="C9" s="76"/>
      <c r="D9" s="12" t="s">
        <v>104</v>
      </c>
      <c r="E9" s="66">
        <v>22.56</v>
      </c>
      <c r="F9" s="67">
        <v>1.36</v>
      </c>
      <c r="G9" s="67">
        <v>47</v>
      </c>
      <c r="H9" s="58">
        <f t="shared" si="0"/>
        <v>30.6816</v>
      </c>
      <c r="I9" s="58">
        <f t="shared" si="1"/>
        <v>1060.32</v>
      </c>
      <c r="J9" s="16">
        <f t="shared" si="2"/>
        <v>30.6816</v>
      </c>
      <c r="K9" s="16">
        <f t="shared" si="3"/>
        <v>1060.32</v>
      </c>
      <c r="L9" s="17">
        <f t="shared" si="4"/>
        <v>1091.0015999999998</v>
      </c>
      <c r="M9" s="15">
        <f t="shared" si="5"/>
        <v>0</v>
      </c>
      <c r="N9" s="15">
        <f t="shared" si="5"/>
        <v>0</v>
      </c>
      <c r="O9" s="16"/>
      <c r="P9" s="16"/>
      <c r="Q9" s="58"/>
      <c r="R9" s="58"/>
      <c r="S9" s="15"/>
      <c r="T9" s="18"/>
    </row>
    <row r="10" spans="1:20" ht="24">
      <c r="A10" s="74"/>
      <c r="B10" s="75"/>
      <c r="C10" s="76"/>
      <c r="D10" s="12" t="s">
        <v>105</v>
      </c>
      <c r="E10" s="66"/>
      <c r="F10" s="67">
        <v>1.36</v>
      </c>
      <c r="G10" s="67">
        <v>40</v>
      </c>
      <c r="H10" s="58">
        <f>E10*F10</f>
        <v>0</v>
      </c>
      <c r="I10" s="58">
        <f>E10*G10</f>
        <v>0</v>
      </c>
      <c r="J10" s="16">
        <f>(E10*F10)</f>
        <v>0</v>
      </c>
      <c r="K10" s="16">
        <f>E10*G10</f>
        <v>0</v>
      </c>
      <c r="L10" s="17">
        <f>SUM(J10,K10)</f>
        <v>0</v>
      </c>
      <c r="M10" s="15">
        <f>J10-H10</f>
        <v>0</v>
      </c>
      <c r="N10" s="15">
        <f>K10-I10</f>
        <v>0</v>
      </c>
      <c r="O10" s="16"/>
      <c r="P10" s="16"/>
      <c r="Q10" s="58"/>
      <c r="R10" s="58"/>
      <c r="S10" s="15"/>
      <c r="T10" s="18"/>
    </row>
    <row r="11" spans="1:20" ht="24">
      <c r="A11" s="74"/>
      <c r="B11" s="75"/>
      <c r="C11" s="76"/>
      <c r="D11" s="12" t="s">
        <v>27</v>
      </c>
      <c r="E11" s="66">
        <v>1482.22</v>
      </c>
      <c r="F11" s="67">
        <v>0.87</v>
      </c>
      <c r="G11" s="67">
        <v>40</v>
      </c>
      <c r="H11" s="58">
        <f t="shared" si="0"/>
        <v>1289.5314</v>
      </c>
      <c r="I11" s="58">
        <f t="shared" si="1"/>
        <v>59288.8</v>
      </c>
      <c r="J11" s="16">
        <f t="shared" si="2"/>
        <v>1289.5314</v>
      </c>
      <c r="K11" s="16">
        <f t="shared" si="3"/>
        <v>59288.8</v>
      </c>
      <c r="L11" s="17">
        <f t="shared" si="4"/>
        <v>60578.3314</v>
      </c>
      <c r="M11" s="15">
        <f t="shared" si="5"/>
        <v>0</v>
      </c>
      <c r="N11" s="15">
        <f t="shared" si="5"/>
        <v>0</v>
      </c>
      <c r="O11" s="16"/>
      <c r="P11" s="16"/>
      <c r="Q11" s="58"/>
      <c r="R11" s="58"/>
      <c r="S11" s="15"/>
      <c r="T11" s="18"/>
    </row>
    <row r="12" spans="1:20" ht="24">
      <c r="A12" s="74"/>
      <c r="B12" s="75"/>
      <c r="C12" s="76"/>
      <c r="D12" s="12" t="s">
        <v>28</v>
      </c>
      <c r="E12" s="66">
        <v>14.9</v>
      </c>
      <c r="F12" s="67">
        <v>1.36</v>
      </c>
      <c r="G12" s="67">
        <v>40</v>
      </c>
      <c r="H12" s="58">
        <f t="shared" si="0"/>
        <v>20.264000000000003</v>
      </c>
      <c r="I12" s="58">
        <f t="shared" si="1"/>
        <v>596</v>
      </c>
      <c r="J12" s="16">
        <f t="shared" si="2"/>
        <v>20.264000000000003</v>
      </c>
      <c r="K12" s="16">
        <f t="shared" si="3"/>
        <v>596</v>
      </c>
      <c r="L12" s="17">
        <f t="shared" si="4"/>
        <v>616.264</v>
      </c>
      <c r="M12" s="15">
        <f t="shared" si="5"/>
        <v>0</v>
      </c>
      <c r="N12" s="15">
        <f t="shared" si="5"/>
        <v>0</v>
      </c>
      <c r="O12" s="16"/>
      <c r="P12" s="16"/>
      <c r="Q12" s="58"/>
      <c r="R12" s="58"/>
      <c r="S12" s="15"/>
      <c r="T12" s="18"/>
    </row>
    <row r="13" spans="1:20" ht="12.75">
      <c r="A13" s="74"/>
      <c r="B13" s="75"/>
      <c r="C13" s="76"/>
      <c r="D13" s="12" t="s">
        <v>29</v>
      </c>
      <c r="E13" s="66">
        <v>1922.84</v>
      </c>
      <c r="F13" s="67">
        <v>0.87</v>
      </c>
      <c r="G13" s="67">
        <v>40</v>
      </c>
      <c r="H13" s="58">
        <f t="shared" si="0"/>
        <v>1672.8708</v>
      </c>
      <c r="I13" s="58">
        <f t="shared" si="1"/>
        <v>76913.59999999999</v>
      </c>
      <c r="J13" s="16">
        <f t="shared" si="2"/>
        <v>1672.8708</v>
      </c>
      <c r="K13" s="16">
        <f t="shared" si="3"/>
        <v>76913.59999999999</v>
      </c>
      <c r="L13" s="17">
        <f t="shared" si="4"/>
        <v>78586.4708</v>
      </c>
      <c r="M13" s="15">
        <f t="shared" si="5"/>
        <v>0</v>
      </c>
      <c r="N13" s="15">
        <f t="shared" si="5"/>
        <v>0</v>
      </c>
      <c r="O13" s="16"/>
      <c r="P13" s="16"/>
      <c r="Q13" s="58"/>
      <c r="R13" s="58"/>
      <c r="S13" s="15"/>
      <c r="T13" s="18"/>
    </row>
    <row r="14" spans="1:20" ht="24">
      <c r="A14" s="74"/>
      <c r="B14" s="75"/>
      <c r="C14" s="76"/>
      <c r="D14" s="12" t="s">
        <v>99</v>
      </c>
      <c r="E14" s="66">
        <v>22.46</v>
      </c>
      <c r="F14" s="67">
        <v>1.36</v>
      </c>
      <c r="G14" s="67">
        <v>40</v>
      </c>
      <c r="H14" s="58">
        <f t="shared" si="0"/>
        <v>30.545600000000004</v>
      </c>
      <c r="I14" s="58">
        <f t="shared" si="1"/>
        <v>898.4000000000001</v>
      </c>
      <c r="J14" s="16">
        <f t="shared" si="2"/>
        <v>30.545600000000004</v>
      </c>
      <c r="K14" s="16">
        <f t="shared" si="3"/>
        <v>898.4000000000001</v>
      </c>
      <c r="L14" s="17">
        <f t="shared" si="4"/>
        <v>928.9456000000001</v>
      </c>
      <c r="M14" s="15">
        <f t="shared" si="5"/>
        <v>0</v>
      </c>
      <c r="N14" s="15">
        <f t="shared" si="5"/>
        <v>0</v>
      </c>
      <c r="O14" s="16"/>
      <c r="P14" s="16"/>
      <c r="Q14" s="58"/>
      <c r="R14" s="58"/>
      <c r="S14" s="15"/>
      <c r="T14" s="18"/>
    </row>
    <row r="15" spans="1:20" ht="24">
      <c r="A15" s="74"/>
      <c r="B15" s="75"/>
      <c r="C15" s="76"/>
      <c r="D15" s="19" t="s">
        <v>31</v>
      </c>
      <c r="E15" s="20">
        <f>E7+E8+E11+E13</f>
        <v>5065.08</v>
      </c>
      <c r="F15" s="20"/>
      <c r="G15" s="20"/>
      <c r="H15" s="20">
        <f>H7+H8+H11+H13</f>
        <v>4406.6196</v>
      </c>
      <c r="I15" s="20">
        <f aca="true" t="shared" si="6" ref="I15:S15">I7+I8+I11+I13</f>
        <v>214223.33999999997</v>
      </c>
      <c r="J15" s="20">
        <f t="shared" si="6"/>
        <v>4406.6196</v>
      </c>
      <c r="K15" s="20">
        <f t="shared" si="6"/>
        <v>214223.33999999997</v>
      </c>
      <c r="L15" s="20">
        <f t="shared" si="6"/>
        <v>218629.9596</v>
      </c>
      <c r="M15" s="20">
        <f t="shared" si="6"/>
        <v>0</v>
      </c>
      <c r="N15" s="20">
        <f t="shared" si="6"/>
        <v>0</v>
      </c>
      <c r="O15" s="20">
        <f t="shared" si="6"/>
        <v>0</v>
      </c>
      <c r="P15" s="20">
        <f t="shared" si="6"/>
        <v>0</v>
      </c>
      <c r="Q15" s="59">
        <f t="shared" si="6"/>
        <v>0</v>
      </c>
      <c r="R15" s="59">
        <f t="shared" si="6"/>
        <v>0</v>
      </c>
      <c r="S15" s="20">
        <f t="shared" si="6"/>
        <v>0</v>
      </c>
      <c r="T15" s="22"/>
    </row>
    <row r="16" spans="1:20" ht="24">
      <c r="A16" s="74"/>
      <c r="B16" s="75"/>
      <c r="C16" s="76"/>
      <c r="D16" s="19" t="s">
        <v>32</v>
      </c>
      <c r="E16" s="20">
        <f>E9+E10+E12+E14</f>
        <v>59.92</v>
      </c>
      <c r="F16" s="20"/>
      <c r="G16" s="20"/>
      <c r="H16" s="20">
        <f aca="true" t="shared" si="7" ref="H16:S16">H9+H10+H12+H14</f>
        <v>81.4912</v>
      </c>
      <c r="I16" s="20">
        <f t="shared" si="7"/>
        <v>2554.7200000000003</v>
      </c>
      <c r="J16" s="20">
        <f t="shared" si="7"/>
        <v>81.4912</v>
      </c>
      <c r="K16" s="20">
        <f t="shared" si="7"/>
        <v>2554.7200000000003</v>
      </c>
      <c r="L16" s="20">
        <f t="shared" si="7"/>
        <v>2636.2111999999997</v>
      </c>
      <c r="M16" s="20">
        <f t="shared" si="7"/>
        <v>0</v>
      </c>
      <c r="N16" s="20">
        <f t="shared" si="7"/>
        <v>0</v>
      </c>
      <c r="O16" s="20">
        <f t="shared" si="7"/>
        <v>0</v>
      </c>
      <c r="P16" s="20">
        <f t="shared" si="7"/>
        <v>0</v>
      </c>
      <c r="Q16" s="59">
        <f t="shared" si="7"/>
        <v>0</v>
      </c>
      <c r="R16" s="59">
        <f t="shared" si="7"/>
        <v>0</v>
      </c>
      <c r="S16" s="20">
        <f t="shared" si="7"/>
        <v>0</v>
      </c>
      <c r="T16" s="22"/>
    </row>
    <row r="17" spans="1:20" ht="12.75">
      <c r="A17" s="74"/>
      <c r="B17" s="75"/>
      <c r="C17" s="76"/>
      <c r="D17" s="12" t="s">
        <v>33</v>
      </c>
      <c r="E17" s="66">
        <v>2161.54</v>
      </c>
      <c r="F17" s="67">
        <v>0.87</v>
      </c>
      <c r="G17" s="67">
        <v>40</v>
      </c>
      <c r="H17" s="58">
        <f aca="true" t="shared" si="8" ref="H17:H22">E17*F17</f>
        <v>1880.5398</v>
      </c>
      <c r="I17" s="58">
        <f aca="true" t="shared" si="9" ref="I17:I22">E17*G17</f>
        <v>86461.6</v>
      </c>
      <c r="J17" s="16">
        <f aca="true" t="shared" si="10" ref="J17:J22">(E17*F17)</f>
        <v>1880.5398</v>
      </c>
      <c r="K17" s="16">
        <f aca="true" t="shared" si="11" ref="K17:K22">E17*G17</f>
        <v>86461.6</v>
      </c>
      <c r="L17" s="17">
        <f aca="true" t="shared" si="12" ref="L17:L22">SUM(J17,K17)</f>
        <v>88342.1398</v>
      </c>
      <c r="M17" s="15">
        <f aca="true" t="shared" si="13" ref="M17:N22">J17-H17</f>
        <v>0</v>
      </c>
      <c r="N17" s="15">
        <f t="shared" si="13"/>
        <v>0</v>
      </c>
      <c r="O17" s="16"/>
      <c r="P17" s="16"/>
      <c r="Q17" s="58"/>
      <c r="R17" s="58"/>
      <c r="S17" s="15"/>
      <c r="T17" s="18"/>
    </row>
    <row r="18" spans="1:20" ht="24">
      <c r="A18" s="74"/>
      <c r="B18" s="75"/>
      <c r="C18" s="76"/>
      <c r="D18" s="12" t="s">
        <v>34</v>
      </c>
      <c r="E18" s="66">
        <v>24.28</v>
      </c>
      <c r="F18" s="67">
        <v>1.36</v>
      </c>
      <c r="G18" s="67">
        <v>40</v>
      </c>
      <c r="H18" s="58">
        <f t="shared" si="8"/>
        <v>33.0208</v>
      </c>
      <c r="I18" s="58">
        <f t="shared" si="9"/>
        <v>971.2</v>
      </c>
      <c r="J18" s="16">
        <f t="shared" si="10"/>
        <v>33.0208</v>
      </c>
      <c r="K18" s="16">
        <f t="shared" si="11"/>
        <v>971.2</v>
      </c>
      <c r="L18" s="17">
        <f t="shared" si="12"/>
        <v>1004.2208</v>
      </c>
      <c r="M18" s="15">
        <f t="shared" si="13"/>
        <v>0</v>
      </c>
      <c r="N18" s="15">
        <f t="shared" si="13"/>
        <v>0</v>
      </c>
      <c r="O18" s="16"/>
      <c r="P18" s="16"/>
      <c r="Q18" s="58"/>
      <c r="R18" s="58"/>
      <c r="S18" s="15"/>
      <c r="T18" s="18"/>
    </row>
    <row r="19" spans="1:20" ht="31.5" customHeight="1">
      <c r="A19" s="74"/>
      <c r="B19" s="75"/>
      <c r="C19" s="76"/>
      <c r="D19" s="12" t="s">
        <v>35</v>
      </c>
      <c r="E19" s="66">
        <v>2242.32</v>
      </c>
      <c r="F19" s="67">
        <v>0.87</v>
      </c>
      <c r="G19" s="67">
        <v>40</v>
      </c>
      <c r="H19" s="58">
        <f t="shared" si="8"/>
        <v>1950.8184</v>
      </c>
      <c r="I19" s="58">
        <f t="shared" si="9"/>
        <v>89692.8</v>
      </c>
      <c r="J19" s="16">
        <f t="shared" si="10"/>
        <v>1950.8184</v>
      </c>
      <c r="K19" s="16">
        <f t="shared" si="11"/>
        <v>89692.8</v>
      </c>
      <c r="L19" s="17">
        <f t="shared" si="12"/>
        <v>91643.6184</v>
      </c>
      <c r="M19" s="15">
        <f t="shared" si="13"/>
        <v>0</v>
      </c>
      <c r="N19" s="15">
        <f t="shared" si="13"/>
        <v>0</v>
      </c>
      <c r="O19" s="16"/>
      <c r="P19" s="16"/>
      <c r="Q19" s="58"/>
      <c r="R19" s="58"/>
      <c r="S19" s="15"/>
      <c r="T19" s="18"/>
    </row>
    <row r="20" spans="1:20" ht="24">
      <c r="A20" s="74"/>
      <c r="B20" s="75"/>
      <c r="C20" s="76"/>
      <c r="D20" s="12" t="s">
        <v>36</v>
      </c>
      <c r="E20" s="66">
        <v>17.3</v>
      </c>
      <c r="F20" s="67">
        <v>1.36</v>
      </c>
      <c r="G20" s="67">
        <v>40</v>
      </c>
      <c r="H20" s="58">
        <f t="shared" si="8"/>
        <v>23.528000000000002</v>
      </c>
      <c r="I20" s="58">
        <f t="shared" si="9"/>
        <v>692</v>
      </c>
      <c r="J20" s="16">
        <f t="shared" si="10"/>
        <v>23.528000000000002</v>
      </c>
      <c r="K20" s="16">
        <f t="shared" si="11"/>
        <v>692</v>
      </c>
      <c r="L20" s="17">
        <f t="shared" si="12"/>
        <v>715.528</v>
      </c>
      <c r="M20" s="15">
        <f t="shared" si="13"/>
        <v>0</v>
      </c>
      <c r="N20" s="15">
        <f t="shared" si="13"/>
        <v>0</v>
      </c>
      <c r="O20" s="16"/>
      <c r="P20" s="16"/>
      <c r="Q20" s="58"/>
      <c r="R20" s="58"/>
      <c r="S20" s="15"/>
      <c r="T20" s="18"/>
    </row>
    <row r="21" spans="1:20" ht="24.75" customHeight="1">
      <c r="A21" s="74"/>
      <c r="B21" s="75"/>
      <c r="C21" s="76"/>
      <c r="D21" s="12" t="s">
        <v>37</v>
      </c>
      <c r="E21" s="66">
        <v>1993.48</v>
      </c>
      <c r="F21" s="67">
        <v>0.87</v>
      </c>
      <c r="G21" s="67">
        <v>40</v>
      </c>
      <c r="H21" s="58">
        <f t="shared" si="8"/>
        <v>1734.3276</v>
      </c>
      <c r="I21" s="58">
        <f t="shared" si="9"/>
        <v>79739.2</v>
      </c>
      <c r="J21" s="16">
        <f t="shared" si="10"/>
        <v>1734.3276</v>
      </c>
      <c r="K21" s="16">
        <f t="shared" si="11"/>
        <v>79739.2</v>
      </c>
      <c r="L21" s="17">
        <f t="shared" si="12"/>
        <v>81473.5276</v>
      </c>
      <c r="M21" s="15">
        <f t="shared" si="13"/>
        <v>0</v>
      </c>
      <c r="N21" s="15">
        <f t="shared" si="13"/>
        <v>0</v>
      </c>
      <c r="O21" s="16"/>
      <c r="P21" s="16"/>
      <c r="Q21" s="58"/>
      <c r="R21" s="58"/>
      <c r="S21" s="15"/>
      <c r="T21" s="18"/>
    </row>
    <row r="22" spans="1:20" ht="24">
      <c r="A22" s="74"/>
      <c r="B22" s="75"/>
      <c r="C22" s="76"/>
      <c r="D22" s="12" t="s">
        <v>38</v>
      </c>
      <c r="E22" s="66">
        <v>28.68</v>
      </c>
      <c r="F22" s="67">
        <v>1.36</v>
      </c>
      <c r="G22" s="67">
        <v>40</v>
      </c>
      <c r="H22" s="58">
        <f t="shared" si="8"/>
        <v>39.0048</v>
      </c>
      <c r="I22" s="58">
        <f t="shared" si="9"/>
        <v>1147.2</v>
      </c>
      <c r="J22" s="16">
        <f t="shared" si="10"/>
        <v>39.0048</v>
      </c>
      <c r="K22" s="16">
        <f t="shared" si="11"/>
        <v>1147.2</v>
      </c>
      <c r="L22" s="17">
        <f t="shared" si="12"/>
        <v>1186.2048</v>
      </c>
      <c r="M22" s="15">
        <f t="shared" si="13"/>
        <v>0</v>
      </c>
      <c r="N22" s="15">
        <f t="shared" si="13"/>
        <v>0</v>
      </c>
      <c r="O22" s="16"/>
      <c r="P22" s="16"/>
      <c r="Q22" s="58"/>
      <c r="R22" s="58"/>
      <c r="S22" s="15"/>
      <c r="T22" s="18"/>
    </row>
    <row r="23" spans="1:20" ht="24">
      <c r="A23" s="74"/>
      <c r="B23" s="75"/>
      <c r="C23" s="76"/>
      <c r="D23" s="19" t="s">
        <v>39</v>
      </c>
      <c r="E23" s="20">
        <f>SUM(E17,E19,E21)</f>
        <v>6397.34</v>
      </c>
      <c r="F23" s="20"/>
      <c r="G23" s="20"/>
      <c r="H23" s="20">
        <f aca="true" t="shared" si="14" ref="H23:S24">SUM(H17,H19,H21)</f>
        <v>5565.6858</v>
      </c>
      <c r="I23" s="20">
        <f>SUM(I17,I19,I21)</f>
        <v>255893.60000000003</v>
      </c>
      <c r="J23" s="20">
        <f t="shared" si="14"/>
        <v>5565.6858</v>
      </c>
      <c r="K23" s="20">
        <f t="shared" si="14"/>
        <v>255893.60000000003</v>
      </c>
      <c r="L23" s="20">
        <f t="shared" si="14"/>
        <v>261459.2858</v>
      </c>
      <c r="M23" s="20">
        <f t="shared" si="14"/>
        <v>0</v>
      </c>
      <c r="N23" s="20">
        <f t="shared" si="14"/>
        <v>0</v>
      </c>
      <c r="O23" s="20">
        <f t="shared" si="14"/>
        <v>0</v>
      </c>
      <c r="P23" s="20">
        <f t="shared" si="14"/>
        <v>0</v>
      </c>
      <c r="Q23" s="59">
        <f t="shared" si="14"/>
        <v>0</v>
      </c>
      <c r="R23" s="59">
        <f t="shared" si="14"/>
        <v>0</v>
      </c>
      <c r="S23" s="20">
        <f t="shared" si="14"/>
        <v>0</v>
      </c>
      <c r="T23" s="22"/>
    </row>
    <row r="24" spans="1:20" ht="24">
      <c r="A24" s="74"/>
      <c r="B24" s="75"/>
      <c r="C24" s="76"/>
      <c r="D24" s="19" t="s">
        <v>40</v>
      </c>
      <c r="E24" s="20">
        <f aca="true" t="shared" si="15" ref="E24:N24">SUM(E18,E20,E22)</f>
        <v>70.25999999999999</v>
      </c>
      <c r="F24" s="20"/>
      <c r="G24" s="20"/>
      <c r="H24" s="20">
        <f t="shared" si="15"/>
        <v>95.5536</v>
      </c>
      <c r="I24" s="20">
        <f t="shared" si="15"/>
        <v>2810.4</v>
      </c>
      <c r="J24" s="20">
        <f>SUM(J18,J20,J22)</f>
        <v>95.5536</v>
      </c>
      <c r="K24" s="20">
        <f t="shared" si="15"/>
        <v>2810.4</v>
      </c>
      <c r="L24" s="20">
        <f t="shared" si="15"/>
        <v>2905.9536</v>
      </c>
      <c r="M24" s="20">
        <f t="shared" si="15"/>
        <v>0</v>
      </c>
      <c r="N24" s="20">
        <f t="shared" si="15"/>
        <v>0</v>
      </c>
      <c r="O24" s="20">
        <f t="shared" si="14"/>
        <v>0</v>
      </c>
      <c r="P24" s="20">
        <f t="shared" si="14"/>
        <v>0</v>
      </c>
      <c r="Q24" s="59">
        <f t="shared" si="14"/>
        <v>0</v>
      </c>
      <c r="R24" s="59">
        <f t="shared" si="14"/>
        <v>0</v>
      </c>
      <c r="S24" s="20">
        <f t="shared" si="14"/>
        <v>0</v>
      </c>
      <c r="T24" s="22"/>
    </row>
    <row r="25" spans="1:20" ht="27.75" customHeight="1">
      <c r="A25" s="74"/>
      <c r="B25" s="75"/>
      <c r="C25" s="76"/>
      <c r="D25" s="12" t="s">
        <v>41</v>
      </c>
      <c r="E25" s="66">
        <v>2477.18</v>
      </c>
      <c r="F25" s="67">
        <v>0.87</v>
      </c>
      <c r="G25" s="67">
        <v>40</v>
      </c>
      <c r="H25" s="58">
        <f aca="true" t="shared" si="16" ref="H25:H30">E25*F25</f>
        <v>2155.1466</v>
      </c>
      <c r="I25" s="58">
        <f aca="true" t="shared" si="17" ref="I25:I30">E25*G25</f>
        <v>99087.2</v>
      </c>
      <c r="J25" s="16">
        <f aca="true" t="shared" si="18" ref="J25:J30">(E25*F25)</f>
        <v>2155.1466</v>
      </c>
      <c r="K25" s="16">
        <f aca="true" t="shared" si="19" ref="K25:K30">E25*G25</f>
        <v>99087.2</v>
      </c>
      <c r="L25" s="17">
        <f aca="true" t="shared" si="20" ref="L25:L30">SUM(J25,K25)</f>
        <v>101242.34659999999</v>
      </c>
      <c r="M25" s="15">
        <f aca="true" t="shared" si="21" ref="M25:N30">J25-H25</f>
        <v>0</v>
      </c>
      <c r="N25" s="15">
        <f t="shared" si="21"/>
        <v>0</v>
      </c>
      <c r="O25" s="16"/>
      <c r="P25" s="16"/>
      <c r="Q25" s="58"/>
      <c r="R25" s="58"/>
      <c r="S25" s="15"/>
      <c r="T25" s="18"/>
    </row>
    <row r="26" spans="1:20" ht="24">
      <c r="A26" s="74"/>
      <c r="B26" s="75"/>
      <c r="C26" s="76"/>
      <c r="D26" s="12" t="s">
        <v>42</v>
      </c>
      <c r="E26" s="66">
        <v>34.58</v>
      </c>
      <c r="F26" s="67">
        <v>1.36</v>
      </c>
      <c r="G26" s="67">
        <v>40</v>
      </c>
      <c r="H26" s="58">
        <f t="shared" si="16"/>
        <v>47.028800000000004</v>
      </c>
      <c r="I26" s="58">
        <f t="shared" si="17"/>
        <v>1383.1999999999998</v>
      </c>
      <c r="J26" s="16">
        <f t="shared" si="18"/>
        <v>47.028800000000004</v>
      </c>
      <c r="K26" s="16">
        <f t="shared" si="19"/>
        <v>1383.1999999999998</v>
      </c>
      <c r="L26" s="17">
        <f t="shared" si="20"/>
        <v>1430.2287999999999</v>
      </c>
      <c r="M26" s="15">
        <f t="shared" si="21"/>
        <v>0</v>
      </c>
      <c r="N26" s="15">
        <f t="shared" si="21"/>
        <v>0</v>
      </c>
      <c r="O26" s="16"/>
      <c r="P26" s="16"/>
      <c r="Q26" s="58"/>
      <c r="R26" s="58"/>
      <c r="S26" s="15"/>
      <c r="T26" s="18"/>
    </row>
    <row r="27" spans="1:20" ht="12.75">
      <c r="A27" s="74"/>
      <c r="B27" s="75"/>
      <c r="C27" s="76"/>
      <c r="D27" s="12" t="s">
        <v>43</v>
      </c>
      <c r="E27" s="66">
        <v>1992.08</v>
      </c>
      <c r="F27" s="67">
        <v>0.87</v>
      </c>
      <c r="G27" s="67">
        <v>40</v>
      </c>
      <c r="H27" s="58">
        <f t="shared" si="16"/>
        <v>1733.1096</v>
      </c>
      <c r="I27" s="58">
        <f t="shared" si="17"/>
        <v>79683.2</v>
      </c>
      <c r="J27" s="16">
        <f t="shared" si="18"/>
        <v>1733.1096</v>
      </c>
      <c r="K27" s="16">
        <f t="shared" si="19"/>
        <v>79683.2</v>
      </c>
      <c r="L27" s="17">
        <f t="shared" si="20"/>
        <v>81416.3096</v>
      </c>
      <c r="M27" s="15">
        <f t="shared" si="21"/>
        <v>0</v>
      </c>
      <c r="N27" s="15">
        <f t="shared" si="21"/>
        <v>0</v>
      </c>
      <c r="O27" s="16"/>
      <c r="P27" s="16"/>
      <c r="Q27" s="58"/>
      <c r="R27" s="58"/>
      <c r="S27" s="15"/>
      <c r="T27" s="18"/>
    </row>
    <row r="28" spans="1:20" ht="24">
      <c r="A28" s="74"/>
      <c r="B28" s="75"/>
      <c r="C28" s="76"/>
      <c r="D28" s="12" t="s">
        <v>44</v>
      </c>
      <c r="E28" s="66">
        <v>115.38</v>
      </c>
      <c r="F28" s="67">
        <v>1.36</v>
      </c>
      <c r="G28" s="67">
        <v>40</v>
      </c>
      <c r="H28" s="58">
        <f t="shared" si="16"/>
        <v>156.9168</v>
      </c>
      <c r="I28" s="58">
        <f t="shared" si="17"/>
        <v>4615.2</v>
      </c>
      <c r="J28" s="16">
        <f t="shared" si="18"/>
        <v>156.9168</v>
      </c>
      <c r="K28" s="16">
        <f t="shared" si="19"/>
        <v>4615.2</v>
      </c>
      <c r="L28" s="17">
        <f t="shared" si="20"/>
        <v>4772.1168</v>
      </c>
      <c r="M28" s="15">
        <f t="shared" si="21"/>
        <v>0</v>
      </c>
      <c r="N28" s="15">
        <f t="shared" si="21"/>
        <v>0</v>
      </c>
      <c r="O28" s="16"/>
      <c r="P28" s="16"/>
      <c r="Q28" s="58"/>
      <c r="R28" s="58"/>
      <c r="S28" s="15"/>
      <c r="T28" s="18"/>
    </row>
    <row r="29" spans="1:20" ht="24">
      <c r="A29" s="74"/>
      <c r="B29" s="75"/>
      <c r="C29" s="76"/>
      <c r="D29" s="12" t="s">
        <v>45</v>
      </c>
      <c r="E29" s="66">
        <v>1705.02</v>
      </c>
      <c r="F29" s="67">
        <v>0.87</v>
      </c>
      <c r="G29" s="67">
        <v>40</v>
      </c>
      <c r="H29" s="58">
        <f t="shared" si="16"/>
        <v>1483.3674</v>
      </c>
      <c r="I29" s="58">
        <f t="shared" si="17"/>
        <v>68200.8</v>
      </c>
      <c r="J29" s="16">
        <f t="shared" si="18"/>
        <v>1483.3674</v>
      </c>
      <c r="K29" s="16">
        <f t="shared" si="19"/>
        <v>68200.8</v>
      </c>
      <c r="L29" s="17">
        <f t="shared" si="20"/>
        <v>69684.1674</v>
      </c>
      <c r="M29" s="15">
        <f t="shared" si="21"/>
        <v>0</v>
      </c>
      <c r="N29" s="15">
        <f t="shared" si="21"/>
        <v>0</v>
      </c>
      <c r="O29" s="16"/>
      <c r="P29" s="16"/>
      <c r="Q29" s="58">
        <v>221439</v>
      </c>
      <c r="R29" s="58"/>
      <c r="S29" s="15"/>
      <c r="T29" s="18"/>
    </row>
    <row r="30" spans="1:20" ht="24">
      <c r="A30" s="74"/>
      <c r="B30" s="75"/>
      <c r="C30" s="76"/>
      <c r="D30" s="12" t="s">
        <v>46</v>
      </c>
      <c r="E30" s="66">
        <v>23.7</v>
      </c>
      <c r="F30" s="67">
        <v>1.36</v>
      </c>
      <c r="G30" s="67">
        <v>40</v>
      </c>
      <c r="H30" s="58">
        <f t="shared" si="16"/>
        <v>32.232</v>
      </c>
      <c r="I30" s="58">
        <f t="shared" si="17"/>
        <v>948</v>
      </c>
      <c r="J30" s="16">
        <f t="shared" si="18"/>
        <v>32.232</v>
      </c>
      <c r="K30" s="16">
        <f t="shared" si="19"/>
        <v>948</v>
      </c>
      <c r="L30" s="17">
        <f t="shared" si="20"/>
        <v>980.232</v>
      </c>
      <c r="M30" s="15">
        <f t="shared" si="21"/>
        <v>0</v>
      </c>
      <c r="N30" s="15">
        <f t="shared" si="21"/>
        <v>0</v>
      </c>
      <c r="O30" s="16"/>
      <c r="P30" s="16"/>
      <c r="Q30" s="58"/>
      <c r="R30" s="58"/>
      <c r="S30" s="15"/>
      <c r="T30" s="18"/>
    </row>
    <row r="31" spans="1:20" ht="24">
      <c r="A31" s="74"/>
      <c r="B31" s="75"/>
      <c r="C31" s="76"/>
      <c r="D31" s="19" t="s">
        <v>47</v>
      </c>
      <c r="E31" s="20">
        <f>SUM(E25,E27,E29)</f>
        <v>6174.280000000001</v>
      </c>
      <c r="F31" s="20"/>
      <c r="G31" s="20"/>
      <c r="H31" s="20">
        <f aca="true" t="shared" si="22" ref="H31:S32">SUM(H25,H27,H29)</f>
        <v>5371.6236</v>
      </c>
      <c r="I31" s="20">
        <f t="shared" si="22"/>
        <v>246971.2</v>
      </c>
      <c r="J31" s="20">
        <f t="shared" si="22"/>
        <v>5371.6236</v>
      </c>
      <c r="K31" s="20">
        <f t="shared" si="22"/>
        <v>246971.2</v>
      </c>
      <c r="L31" s="20">
        <f t="shared" si="22"/>
        <v>252342.82359999997</v>
      </c>
      <c r="M31" s="20">
        <f t="shared" si="22"/>
        <v>0</v>
      </c>
      <c r="N31" s="20">
        <f t="shared" si="22"/>
        <v>0</v>
      </c>
      <c r="O31" s="20">
        <f t="shared" si="22"/>
        <v>0</v>
      </c>
      <c r="P31" s="20">
        <f t="shared" si="22"/>
        <v>0</v>
      </c>
      <c r="Q31" s="59">
        <f t="shared" si="22"/>
        <v>221439</v>
      </c>
      <c r="R31" s="59">
        <f t="shared" si="22"/>
        <v>0</v>
      </c>
      <c r="S31" s="20">
        <f t="shared" si="22"/>
        <v>0</v>
      </c>
      <c r="T31" s="22"/>
    </row>
    <row r="32" spans="1:20" ht="24">
      <c r="A32" s="74"/>
      <c r="B32" s="75"/>
      <c r="C32" s="76"/>
      <c r="D32" s="19" t="s">
        <v>48</v>
      </c>
      <c r="E32" s="20">
        <f aca="true" t="shared" si="23" ref="E32:N32">SUM(E26,E28,E30)</f>
        <v>173.65999999999997</v>
      </c>
      <c r="F32" s="20"/>
      <c r="G32" s="20"/>
      <c r="H32" s="20">
        <f t="shared" si="23"/>
        <v>236.1776</v>
      </c>
      <c r="I32" s="20">
        <f t="shared" si="23"/>
        <v>6946.4</v>
      </c>
      <c r="J32" s="20">
        <f t="shared" si="23"/>
        <v>236.1776</v>
      </c>
      <c r="K32" s="20">
        <f t="shared" si="23"/>
        <v>6946.4</v>
      </c>
      <c r="L32" s="20">
        <f t="shared" si="23"/>
        <v>7182.5776</v>
      </c>
      <c r="M32" s="20">
        <f t="shared" si="23"/>
        <v>0</v>
      </c>
      <c r="N32" s="20">
        <f t="shared" si="23"/>
        <v>0</v>
      </c>
      <c r="O32" s="20">
        <f t="shared" si="22"/>
        <v>0</v>
      </c>
      <c r="P32" s="20">
        <f t="shared" si="22"/>
        <v>0</v>
      </c>
      <c r="Q32" s="59">
        <f t="shared" si="22"/>
        <v>0</v>
      </c>
      <c r="R32" s="59">
        <f t="shared" si="22"/>
        <v>0</v>
      </c>
      <c r="S32" s="20">
        <f t="shared" si="22"/>
        <v>0</v>
      </c>
      <c r="T32" s="22"/>
    </row>
    <row r="33" spans="1:20" ht="24">
      <c r="A33" s="74"/>
      <c r="B33" s="75"/>
      <c r="C33" s="76"/>
      <c r="D33" s="23" t="s">
        <v>49</v>
      </c>
      <c r="E33" s="66">
        <v>1777.38</v>
      </c>
      <c r="F33" s="67">
        <v>0.87</v>
      </c>
      <c r="G33" s="67">
        <v>40</v>
      </c>
      <c r="H33" s="58">
        <f aca="true" t="shared" si="24" ref="H33:H38">E33*F33</f>
        <v>1546.3206</v>
      </c>
      <c r="I33" s="58">
        <f aca="true" t="shared" si="25" ref="I33:I38">E33*G33</f>
        <v>71095.20000000001</v>
      </c>
      <c r="J33" s="16">
        <f aca="true" t="shared" si="26" ref="J33:J38">(E33*F33)</f>
        <v>1546.3206</v>
      </c>
      <c r="K33" s="16">
        <f aca="true" t="shared" si="27" ref="K33:K38">E33*G33</f>
        <v>71095.20000000001</v>
      </c>
      <c r="L33" s="17">
        <f aca="true" t="shared" si="28" ref="L33:L38">SUM(J33,K33)</f>
        <v>72641.52060000002</v>
      </c>
      <c r="M33" s="15">
        <f aca="true" t="shared" si="29" ref="M33:N38">J33-H33</f>
        <v>0</v>
      </c>
      <c r="N33" s="15">
        <f t="shared" si="29"/>
        <v>0</v>
      </c>
      <c r="O33" s="16"/>
      <c r="P33" s="16"/>
      <c r="Q33" s="58"/>
      <c r="R33" s="58"/>
      <c r="S33" s="15"/>
      <c r="T33" s="18"/>
    </row>
    <row r="34" spans="1:20" ht="24">
      <c r="A34" s="74"/>
      <c r="B34" s="75"/>
      <c r="C34" s="76"/>
      <c r="D34" s="23" t="s">
        <v>50</v>
      </c>
      <c r="E34" s="66">
        <v>64.12</v>
      </c>
      <c r="F34" s="67">
        <v>1.36</v>
      </c>
      <c r="G34" s="67">
        <v>40</v>
      </c>
      <c r="H34" s="58">
        <f t="shared" si="24"/>
        <v>87.20320000000001</v>
      </c>
      <c r="I34" s="58">
        <f t="shared" si="25"/>
        <v>2564.8</v>
      </c>
      <c r="J34" s="16">
        <f t="shared" si="26"/>
        <v>87.20320000000001</v>
      </c>
      <c r="K34" s="16">
        <f t="shared" si="27"/>
        <v>2564.8</v>
      </c>
      <c r="L34" s="17">
        <f t="shared" si="28"/>
        <v>2652.0032</v>
      </c>
      <c r="M34" s="15">
        <f t="shared" si="29"/>
        <v>0</v>
      </c>
      <c r="N34" s="15">
        <f t="shared" si="29"/>
        <v>0</v>
      </c>
      <c r="O34" s="16"/>
      <c r="P34" s="16"/>
      <c r="Q34" s="58"/>
      <c r="R34" s="58"/>
      <c r="S34" s="15"/>
      <c r="T34" s="18"/>
    </row>
    <row r="35" spans="1:20" ht="24">
      <c r="A35" s="74"/>
      <c r="B35" s="75"/>
      <c r="C35" s="76"/>
      <c r="D35" s="23" t="s">
        <v>51</v>
      </c>
      <c r="E35" s="66"/>
      <c r="F35" s="67">
        <v>0.87</v>
      </c>
      <c r="G35" s="67">
        <v>40</v>
      </c>
      <c r="H35" s="58">
        <f t="shared" si="24"/>
        <v>0</v>
      </c>
      <c r="I35" s="58">
        <f t="shared" si="25"/>
        <v>0</v>
      </c>
      <c r="J35" s="16">
        <f t="shared" si="26"/>
        <v>0</v>
      </c>
      <c r="K35" s="16">
        <f t="shared" si="27"/>
        <v>0</v>
      </c>
      <c r="L35" s="17">
        <f t="shared" si="28"/>
        <v>0</v>
      </c>
      <c r="M35" s="15">
        <f t="shared" si="29"/>
        <v>0</v>
      </c>
      <c r="N35" s="15">
        <f t="shared" si="29"/>
        <v>0</v>
      </c>
      <c r="O35" s="16"/>
      <c r="P35" s="16"/>
      <c r="Q35" s="58"/>
      <c r="R35" s="58"/>
      <c r="S35" s="15"/>
      <c r="T35" s="18"/>
    </row>
    <row r="36" spans="1:20" ht="30.75" customHeight="1">
      <c r="A36" s="74"/>
      <c r="B36" s="75"/>
      <c r="C36" s="76"/>
      <c r="D36" s="23" t="s">
        <v>52</v>
      </c>
      <c r="E36" s="66"/>
      <c r="F36" s="67">
        <v>1.36</v>
      </c>
      <c r="G36" s="67">
        <v>40</v>
      </c>
      <c r="H36" s="58">
        <f t="shared" si="24"/>
        <v>0</v>
      </c>
      <c r="I36" s="58">
        <f t="shared" si="25"/>
        <v>0</v>
      </c>
      <c r="J36" s="16">
        <f t="shared" si="26"/>
        <v>0</v>
      </c>
      <c r="K36" s="16">
        <f t="shared" si="27"/>
        <v>0</v>
      </c>
      <c r="L36" s="17">
        <f t="shared" si="28"/>
        <v>0</v>
      </c>
      <c r="M36" s="15">
        <f t="shared" si="29"/>
        <v>0</v>
      </c>
      <c r="N36" s="15">
        <f t="shared" si="29"/>
        <v>0</v>
      </c>
      <c r="O36" s="16"/>
      <c r="P36" s="16"/>
      <c r="Q36" s="58"/>
      <c r="R36" s="58"/>
      <c r="S36" s="15"/>
      <c r="T36" s="18"/>
    </row>
    <row r="37" spans="1:20" ht="24" customHeight="1">
      <c r="A37" s="74"/>
      <c r="B37" s="75"/>
      <c r="C37" s="76"/>
      <c r="D37" s="23" t="s">
        <v>53</v>
      </c>
      <c r="E37" s="66"/>
      <c r="F37" s="67">
        <v>0.87</v>
      </c>
      <c r="G37" s="67">
        <v>40</v>
      </c>
      <c r="H37" s="58">
        <f t="shared" si="24"/>
        <v>0</v>
      </c>
      <c r="I37" s="58">
        <f t="shared" si="25"/>
        <v>0</v>
      </c>
      <c r="J37" s="16">
        <f t="shared" si="26"/>
        <v>0</v>
      </c>
      <c r="K37" s="16">
        <f t="shared" si="27"/>
        <v>0</v>
      </c>
      <c r="L37" s="17">
        <f t="shared" si="28"/>
        <v>0</v>
      </c>
      <c r="M37" s="15">
        <f t="shared" si="29"/>
        <v>0</v>
      </c>
      <c r="N37" s="15">
        <f t="shared" si="29"/>
        <v>0</v>
      </c>
      <c r="O37" s="16"/>
      <c r="P37" s="16"/>
      <c r="Q37" s="58"/>
      <c r="R37" s="58"/>
      <c r="S37" s="15"/>
      <c r="T37" s="18"/>
    </row>
    <row r="38" spans="1:20" ht="32.25" customHeight="1">
      <c r="A38" s="11"/>
      <c r="B38" s="75"/>
      <c r="C38" s="76"/>
      <c r="D38" s="23" t="s">
        <v>54</v>
      </c>
      <c r="E38" s="66"/>
      <c r="F38" s="67">
        <v>1.36</v>
      </c>
      <c r="G38" s="67">
        <v>40</v>
      </c>
      <c r="H38" s="58">
        <f t="shared" si="24"/>
        <v>0</v>
      </c>
      <c r="I38" s="58">
        <f t="shared" si="25"/>
        <v>0</v>
      </c>
      <c r="J38" s="16">
        <f t="shared" si="26"/>
        <v>0</v>
      </c>
      <c r="K38" s="16">
        <f t="shared" si="27"/>
        <v>0</v>
      </c>
      <c r="L38" s="17">
        <f t="shared" si="28"/>
        <v>0</v>
      </c>
      <c r="M38" s="15">
        <f t="shared" si="29"/>
        <v>0</v>
      </c>
      <c r="N38" s="15">
        <f t="shared" si="29"/>
        <v>0</v>
      </c>
      <c r="O38" s="16"/>
      <c r="P38" s="16"/>
      <c r="Q38" s="58"/>
      <c r="R38" s="58"/>
      <c r="S38" s="15"/>
      <c r="T38" s="18"/>
    </row>
    <row r="39" spans="1:20" ht="24">
      <c r="A39" s="11"/>
      <c r="B39" s="75"/>
      <c r="C39" s="75"/>
      <c r="D39" s="19" t="s">
        <v>55</v>
      </c>
      <c r="E39" s="20">
        <f>SUM(E33,E35,E37)</f>
        <v>1777.38</v>
      </c>
      <c r="F39" s="20"/>
      <c r="G39" s="20"/>
      <c r="H39" s="20">
        <f aca="true" t="shared" si="30" ref="H39:S40">SUM(H33,H35,H37)</f>
        <v>1546.3206</v>
      </c>
      <c r="I39" s="20">
        <f t="shared" si="30"/>
        <v>71095.20000000001</v>
      </c>
      <c r="J39" s="20">
        <f t="shared" si="30"/>
        <v>1546.3206</v>
      </c>
      <c r="K39" s="20">
        <f t="shared" si="30"/>
        <v>71095.20000000001</v>
      </c>
      <c r="L39" s="20">
        <f t="shared" si="30"/>
        <v>72641.52060000002</v>
      </c>
      <c r="M39" s="20">
        <f t="shared" si="30"/>
        <v>0</v>
      </c>
      <c r="N39" s="20">
        <f t="shared" si="30"/>
        <v>0</v>
      </c>
      <c r="O39" s="20">
        <f t="shared" si="30"/>
        <v>0</v>
      </c>
      <c r="P39" s="20">
        <f t="shared" si="30"/>
        <v>0</v>
      </c>
      <c r="Q39" s="59">
        <f t="shared" si="30"/>
        <v>0</v>
      </c>
      <c r="R39" s="59">
        <f t="shared" si="30"/>
        <v>0</v>
      </c>
      <c r="S39" s="20">
        <f t="shared" si="30"/>
        <v>0</v>
      </c>
      <c r="T39" s="22"/>
    </row>
    <row r="40" spans="1:20" ht="24">
      <c r="A40" s="11"/>
      <c r="B40" s="75"/>
      <c r="C40" s="75"/>
      <c r="D40" s="19" t="s">
        <v>56</v>
      </c>
      <c r="E40" s="20">
        <f>SUM(E34,E36,E38)</f>
        <v>64.12</v>
      </c>
      <c r="F40" s="20"/>
      <c r="G40" s="20"/>
      <c r="H40" s="20">
        <f t="shared" si="30"/>
        <v>87.20320000000001</v>
      </c>
      <c r="I40" s="20">
        <f t="shared" si="30"/>
        <v>2564.8</v>
      </c>
      <c r="J40" s="20">
        <f t="shared" si="30"/>
        <v>87.20320000000001</v>
      </c>
      <c r="K40" s="20">
        <f t="shared" si="30"/>
        <v>2564.8</v>
      </c>
      <c r="L40" s="20">
        <f t="shared" si="30"/>
        <v>2652.0032</v>
      </c>
      <c r="M40" s="20">
        <f t="shared" si="30"/>
        <v>0</v>
      </c>
      <c r="N40" s="20">
        <f t="shared" si="30"/>
        <v>0</v>
      </c>
      <c r="O40" s="20">
        <f t="shared" si="30"/>
        <v>0</v>
      </c>
      <c r="P40" s="20">
        <f t="shared" si="30"/>
        <v>0</v>
      </c>
      <c r="Q40" s="59">
        <f t="shared" si="30"/>
        <v>0</v>
      </c>
      <c r="R40" s="59">
        <f t="shared" si="30"/>
        <v>0</v>
      </c>
      <c r="S40" s="20">
        <f t="shared" si="30"/>
        <v>0</v>
      </c>
      <c r="T40" s="22"/>
    </row>
    <row r="41" spans="1:20" ht="27" customHeight="1">
      <c r="A41" s="40"/>
      <c r="B41" s="40"/>
      <c r="C41" s="40"/>
      <c r="D41" s="41" t="s">
        <v>57</v>
      </c>
      <c r="E41" s="42">
        <f>SUM(E15+E23+E31+E39)</f>
        <v>19414.08</v>
      </c>
      <c r="F41" s="42"/>
      <c r="G41" s="42"/>
      <c r="H41" s="42">
        <f aca="true" t="shared" si="31" ref="H41:N42">SUM(H15+H23+H31+H39)</f>
        <v>16890.2496</v>
      </c>
      <c r="I41" s="42">
        <f t="shared" si="31"/>
        <v>788183.3400000001</v>
      </c>
      <c r="J41" s="42">
        <f t="shared" si="31"/>
        <v>16890.2496</v>
      </c>
      <c r="K41" s="42">
        <f t="shared" si="31"/>
        <v>788183.3400000001</v>
      </c>
      <c r="L41" s="42">
        <f t="shared" si="31"/>
        <v>805073.5896000001</v>
      </c>
      <c r="M41" s="42">
        <f t="shared" si="31"/>
        <v>0</v>
      </c>
      <c r="N41" s="42">
        <f t="shared" si="31"/>
        <v>0</v>
      </c>
      <c r="O41" s="43">
        <f>SUM(O7:O38)</f>
        <v>0</v>
      </c>
      <c r="P41" s="43">
        <f>SUM(P7:P38)</f>
        <v>0</v>
      </c>
      <c r="Q41" s="60">
        <f>SUM(Q7:Q38)</f>
        <v>442878</v>
      </c>
      <c r="R41" s="60">
        <f>SUM(R7:R38)</f>
        <v>0</v>
      </c>
      <c r="S41" s="43">
        <f>SUM(S7:S38)</f>
        <v>0</v>
      </c>
      <c r="T41" s="45"/>
    </row>
    <row r="42" spans="1:20" ht="27" customHeight="1">
      <c r="A42" s="40"/>
      <c r="B42" s="40"/>
      <c r="C42" s="40"/>
      <c r="D42" s="41" t="s">
        <v>58</v>
      </c>
      <c r="E42" s="42">
        <f>SUM(E16+E24+E32+E40)</f>
        <v>367.96</v>
      </c>
      <c r="F42" s="42"/>
      <c r="G42" s="42"/>
      <c r="H42" s="42">
        <f t="shared" si="31"/>
        <v>500.42560000000003</v>
      </c>
      <c r="I42" s="42">
        <f t="shared" si="31"/>
        <v>14876.32</v>
      </c>
      <c r="J42" s="42">
        <f t="shared" si="31"/>
        <v>500.42560000000003</v>
      </c>
      <c r="K42" s="42">
        <f t="shared" si="31"/>
        <v>14876.32</v>
      </c>
      <c r="L42" s="42">
        <f t="shared" si="31"/>
        <v>15376.745599999998</v>
      </c>
      <c r="M42" s="42">
        <f t="shared" si="31"/>
        <v>0</v>
      </c>
      <c r="N42" s="42">
        <f t="shared" si="31"/>
        <v>0</v>
      </c>
      <c r="O42" s="43">
        <f>SUM(O9:O39)</f>
        <v>0</v>
      </c>
      <c r="P42" s="43">
        <f>SUM(P9:P39)</f>
        <v>0</v>
      </c>
      <c r="Q42" s="60">
        <f>SUM(Q9:Q39)</f>
        <v>442878</v>
      </c>
      <c r="R42" s="60">
        <f>SUM(R9:R39)</f>
        <v>0</v>
      </c>
      <c r="S42" s="43">
        <f>SUM(S9:S39)</f>
        <v>0</v>
      </c>
      <c r="T42" s="45"/>
    </row>
    <row r="43" spans="1:20" ht="36">
      <c r="A43" s="25"/>
      <c r="B43" s="25"/>
      <c r="C43" s="25"/>
      <c r="D43" s="26" t="s">
        <v>93</v>
      </c>
      <c r="E43" s="27">
        <f>E41+'2017'!E43</f>
        <v>90763.26999999999</v>
      </c>
      <c r="F43" s="27"/>
      <c r="G43" s="27"/>
      <c r="H43" s="27">
        <f>H41+'2017'!H43</f>
        <v>74804.3139</v>
      </c>
      <c r="I43" s="27">
        <f>I41+'2017'!I43</f>
        <v>2977781.96</v>
      </c>
      <c r="J43" s="27">
        <f>J41+'2017'!J43</f>
        <v>90980.8998</v>
      </c>
      <c r="K43" s="27">
        <f>K41+'2017'!K43</f>
        <v>3372863.0200000005</v>
      </c>
      <c r="L43" s="27">
        <f>L41+'2017'!L43</f>
        <v>3463843.9198000003</v>
      </c>
      <c r="M43" s="27">
        <f>M41+'2017'!M43</f>
        <v>0</v>
      </c>
      <c r="N43" s="27">
        <f>N41+'2017'!N43</f>
        <v>0</v>
      </c>
      <c r="O43" s="27">
        <f>O41+'2017'!O43</f>
        <v>0</v>
      </c>
      <c r="P43" s="27">
        <f>P41+'2017'!P43</f>
        <v>0</v>
      </c>
      <c r="Q43" s="27">
        <f>Q41+'2017'!Q43</f>
        <v>1219304.4</v>
      </c>
      <c r="R43" s="27">
        <f>R41+'2017'!R43</f>
        <v>0</v>
      </c>
      <c r="S43" s="27">
        <f>S41+'2017'!S43</f>
        <v>0</v>
      </c>
      <c r="T43" s="30"/>
    </row>
    <row r="44" spans="1:20" ht="48">
      <c r="A44" s="25"/>
      <c r="B44" s="25"/>
      <c r="C44" s="25"/>
      <c r="D44" s="26" t="s">
        <v>94</v>
      </c>
      <c r="E44" s="27">
        <f>E42+'2017'!E44</f>
        <v>7006.52</v>
      </c>
      <c r="F44" s="27"/>
      <c r="G44" s="27"/>
      <c r="H44" s="27">
        <f>H42+'2017'!H44</f>
        <v>9089.0704</v>
      </c>
      <c r="I44" s="27">
        <f>I42+'2017'!I44</f>
        <v>222657.5</v>
      </c>
      <c r="J44" s="27">
        <f>J42+'2017'!J44</f>
        <v>82089.265</v>
      </c>
      <c r="K44" s="27">
        <f>K42+'2017'!K44</f>
        <v>2282447.06</v>
      </c>
      <c r="L44" s="27">
        <f>L42+'2017'!L44</f>
        <v>2364536.3250000007</v>
      </c>
      <c r="M44" s="27">
        <f>M42+'2017'!M44</f>
        <v>0</v>
      </c>
      <c r="N44" s="27">
        <f>N42+'2017'!N44</f>
        <v>0</v>
      </c>
      <c r="O44" s="27">
        <f>O42+'2017'!O44</f>
        <v>0</v>
      </c>
      <c r="P44" s="27">
        <f>P42+'2017'!P44</f>
        <v>0</v>
      </c>
      <c r="Q44" s="27">
        <f>Q42+'2017'!Q44</f>
        <v>442878</v>
      </c>
      <c r="R44" s="27">
        <f>R42+'2017'!R44</f>
        <v>0</v>
      </c>
      <c r="S44" s="27">
        <f>S42+'2017'!S44</f>
        <v>0</v>
      </c>
      <c r="T44" s="30"/>
    </row>
    <row r="45" spans="1:20" ht="23.25" customHeight="1">
      <c r="A45" s="74">
        <v>2</v>
      </c>
      <c r="B45" s="75" t="s">
        <v>59</v>
      </c>
      <c r="C45" s="77" t="s">
        <v>60</v>
      </c>
      <c r="D45" s="68" t="s">
        <v>100</v>
      </c>
      <c r="E45" s="69">
        <v>197.42</v>
      </c>
      <c r="F45" s="67">
        <v>0.87</v>
      </c>
      <c r="G45" s="67">
        <v>47</v>
      </c>
      <c r="H45" s="58">
        <f>E45*F45</f>
        <v>171.75539999999998</v>
      </c>
      <c r="I45" s="58">
        <f>E45*G45</f>
        <v>9278.74</v>
      </c>
      <c r="J45" s="16">
        <f>(E45*F45)</f>
        <v>171.75539999999998</v>
      </c>
      <c r="K45" s="16">
        <f>E45*G45</f>
        <v>9278.74</v>
      </c>
      <c r="L45" s="17">
        <f>SUM(J45,K45)</f>
        <v>9450.4954</v>
      </c>
      <c r="M45" s="15">
        <f aca="true" t="shared" si="32" ref="M45:N48">J45-H45</f>
        <v>0</v>
      </c>
      <c r="N45" s="15">
        <f t="shared" si="32"/>
        <v>0</v>
      </c>
      <c r="O45" s="16"/>
      <c r="P45" s="16"/>
      <c r="Q45" s="58"/>
      <c r="R45" s="58"/>
      <c r="S45" s="15"/>
      <c r="T45" s="18"/>
    </row>
    <row r="46" spans="1:20" ht="24">
      <c r="A46" s="74"/>
      <c r="B46" s="75"/>
      <c r="C46" s="77"/>
      <c r="D46" s="68" t="s">
        <v>101</v>
      </c>
      <c r="E46" s="69"/>
      <c r="F46" s="67">
        <v>0.87</v>
      </c>
      <c r="G46" s="67">
        <v>40</v>
      </c>
      <c r="H46" s="58">
        <f>E46*F46</f>
        <v>0</v>
      </c>
      <c r="I46" s="58">
        <f>E46*G46</f>
        <v>0</v>
      </c>
      <c r="J46" s="16">
        <f>(E46*F46)</f>
        <v>0</v>
      </c>
      <c r="K46" s="16">
        <f>E46*G46</f>
        <v>0</v>
      </c>
      <c r="L46" s="17">
        <f>SUM(J46,K46)</f>
        <v>0</v>
      </c>
      <c r="M46" s="15">
        <f>J46-H46</f>
        <v>0</v>
      </c>
      <c r="N46" s="15">
        <f>K46-I46</f>
        <v>0</v>
      </c>
      <c r="O46" s="16"/>
      <c r="P46" s="16"/>
      <c r="Q46" s="58"/>
      <c r="R46" s="58"/>
      <c r="S46" s="15"/>
      <c r="T46" s="18"/>
    </row>
    <row r="47" spans="1:20" ht="12.75" customHeight="1">
      <c r="A47" s="74"/>
      <c r="B47" s="75"/>
      <c r="C47" s="77"/>
      <c r="D47" s="31" t="s">
        <v>62</v>
      </c>
      <c r="E47" s="70">
        <v>209.06</v>
      </c>
      <c r="F47" s="67">
        <v>0.87</v>
      </c>
      <c r="G47" s="67">
        <v>40</v>
      </c>
      <c r="H47" s="58">
        <f>E47*F47</f>
        <v>181.8822</v>
      </c>
      <c r="I47" s="58">
        <f>E47*G47</f>
        <v>8362.4</v>
      </c>
      <c r="J47" s="16">
        <f>(E47*F47)</f>
        <v>181.8822</v>
      </c>
      <c r="K47" s="16">
        <f>E47*G47</f>
        <v>8362.4</v>
      </c>
      <c r="L47" s="17">
        <f>SUM(J47,K47)</f>
        <v>8544.2822</v>
      </c>
      <c r="M47" s="15">
        <f t="shared" si="32"/>
        <v>0</v>
      </c>
      <c r="N47" s="15">
        <f t="shared" si="32"/>
        <v>0</v>
      </c>
      <c r="O47" s="16"/>
      <c r="P47" s="16"/>
      <c r="Q47" s="58"/>
      <c r="R47" s="58"/>
      <c r="S47" s="15"/>
      <c r="T47" s="18"/>
    </row>
    <row r="48" spans="1:20" ht="12.75" customHeight="1">
      <c r="A48" s="74"/>
      <c r="B48" s="75"/>
      <c r="C48" s="77"/>
      <c r="D48" s="31" t="s">
        <v>63</v>
      </c>
      <c r="E48" s="70">
        <v>225.56</v>
      </c>
      <c r="F48" s="67">
        <v>0.87</v>
      </c>
      <c r="G48" s="67">
        <v>40</v>
      </c>
      <c r="H48" s="58">
        <f>E48*F48</f>
        <v>196.2372</v>
      </c>
      <c r="I48" s="58">
        <f>E48*G48</f>
        <v>9022.4</v>
      </c>
      <c r="J48" s="16">
        <f>(E48*F48)</f>
        <v>196.2372</v>
      </c>
      <c r="K48" s="16">
        <f>E48*G48</f>
        <v>9022.4</v>
      </c>
      <c r="L48" s="17">
        <f>SUM(J48,K48)</f>
        <v>9218.6372</v>
      </c>
      <c r="M48" s="15">
        <f t="shared" si="32"/>
        <v>0</v>
      </c>
      <c r="N48" s="15">
        <f t="shared" si="32"/>
        <v>0</v>
      </c>
      <c r="O48" s="16"/>
      <c r="P48" s="16"/>
      <c r="Q48" s="58"/>
      <c r="R48" s="58"/>
      <c r="S48" s="15"/>
      <c r="T48" s="18"/>
    </row>
    <row r="49" spans="1:20" ht="27.75" customHeight="1">
      <c r="A49" s="74"/>
      <c r="B49" s="75"/>
      <c r="C49" s="77"/>
      <c r="D49" s="19" t="s">
        <v>64</v>
      </c>
      <c r="E49" s="20">
        <f>SUM(E45:E48)</f>
        <v>632.04</v>
      </c>
      <c r="F49" s="20"/>
      <c r="G49" s="20"/>
      <c r="H49" s="20">
        <f aca="true" t="shared" si="33" ref="H49:S49">SUM(H45:H48)</f>
        <v>549.8748</v>
      </c>
      <c r="I49" s="20">
        <f t="shared" si="33"/>
        <v>26663.54</v>
      </c>
      <c r="J49" s="20">
        <f t="shared" si="33"/>
        <v>549.8748</v>
      </c>
      <c r="K49" s="20">
        <f t="shared" si="33"/>
        <v>26663.54</v>
      </c>
      <c r="L49" s="20">
        <f t="shared" si="33"/>
        <v>27213.4148</v>
      </c>
      <c r="M49" s="20">
        <f t="shared" si="33"/>
        <v>0</v>
      </c>
      <c r="N49" s="20">
        <f t="shared" si="33"/>
        <v>0</v>
      </c>
      <c r="O49" s="20">
        <f t="shared" si="33"/>
        <v>0</v>
      </c>
      <c r="P49" s="20">
        <f t="shared" si="33"/>
        <v>0</v>
      </c>
      <c r="Q49" s="59">
        <f t="shared" si="33"/>
        <v>0</v>
      </c>
      <c r="R49" s="59">
        <f t="shared" si="33"/>
        <v>0</v>
      </c>
      <c r="S49" s="20">
        <f t="shared" si="33"/>
        <v>0</v>
      </c>
      <c r="T49" s="22"/>
    </row>
    <row r="50" spans="1:20" ht="12.75" customHeight="1">
      <c r="A50" s="74"/>
      <c r="B50" s="75"/>
      <c r="C50" s="77"/>
      <c r="D50" s="31" t="s">
        <v>65</v>
      </c>
      <c r="E50" s="69">
        <v>318.66</v>
      </c>
      <c r="F50" s="67">
        <v>0.87</v>
      </c>
      <c r="G50" s="67">
        <v>40</v>
      </c>
      <c r="H50" s="58">
        <f>E50*F50</f>
        <v>277.23420000000004</v>
      </c>
      <c r="I50" s="58">
        <f>E50*G50</f>
        <v>12746.400000000001</v>
      </c>
      <c r="J50" s="16">
        <f>(E50*F50)</f>
        <v>277.23420000000004</v>
      </c>
      <c r="K50" s="16">
        <f>E50*G50</f>
        <v>12746.400000000001</v>
      </c>
      <c r="L50" s="17">
        <f>SUM(J50,K50)</f>
        <v>13023.634200000002</v>
      </c>
      <c r="M50" s="15">
        <f aca="true" t="shared" si="34" ref="M50:N52">J50-H50</f>
        <v>0</v>
      </c>
      <c r="N50" s="15">
        <f t="shared" si="34"/>
        <v>0</v>
      </c>
      <c r="O50" s="16"/>
      <c r="P50" s="16"/>
      <c r="Q50" s="58"/>
      <c r="R50" s="58"/>
      <c r="S50" s="15"/>
      <c r="T50" s="18"/>
    </row>
    <row r="51" spans="1:20" ht="12.75" customHeight="1">
      <c r="A51" s="74"/>
      <c r="B51" s="75"/>
      <c r="C51" s="77"/>
      <c r="D51" s="31" t="s">
        <v>66</v>
      </c>
      <c r="E51" s="69">
        <v>300.82</v>
      </c>
      <c r="F51" s="67">
        <v>0.87</v>
      </c>
      <c r="G51" s="67">
        <v>40</v>
      </c>
      <c r="H51" s="58">
        <f>E51*F51</f>
        <v>261.7134</v>
      </c>
      <c r="I51" s="58">
        <f>E51*G51</f>
        <v>12032.8</v>
      </c>
      <c r="J51" s="16">
        <f>(E51*F51)</f>
        <v>261.7134</v>
      </c>
      <c r="K51" s="16">
        <f>E51*G51</f>
        <v>12032.8</v>
      </c>
      <c r="L51" s="17">
        <f>SUM(J51,K51)</f>
        <v>12294.5134</v>
      </c>
      <c r="M51" s="15">
        <f t="shared" si="34"/>
        <v>0</v>
      </c>
      <c r="N51" s="15">
        <f t="shared" si="34"/>
        <v>0</v>
      </c>
      <c r="O51" s="16"/>
      <c r="P51" s="16"/>
      <c r="Q51" s="58">
        <v>83340</v>
      </c>
      <c r="R51" s="58"/>
      <c r="S51" s="15"/>
      <c r="T51" s="18"/>
    </row>
    <row r="52" spans="1:20" ht="12.75" customHeight="1">
      <c r="A52" s="74"/>
      <c r="B52" s="75"/>
      <c r="C52" s="77"/>
      <c r="D52" s="31" t="s">
        <v>67</v>
      </c>
      <c r="E52" s="69">
        <v>340.76</v>
      </c>
      <c r="F52" s="67">
        <v>0.87</v>
      </c>
      <c r="G52" s="67">
        <v>40</v>
      </c>
      <c r="H52" s="58">
        <f>E52*F52</f>
        <v>296.46119999999996</v>
      </c>
      <c r="I52" s="58">
        <f>E52*G52</f>
        <v>13630.4</v>
      </c>
      <c r="J52" s="16">
        <f>(E52*F52)</f>
        <v>296.46119999999996</v>
      </c>
      <c r="K52" s="16">
        <f>E52*G52</f>
        <v>13630.4</v>
      </c>
      <c r="L52" s="17">
        <f>SUM(J52,K52)</f>
        <v>13926.8612</v>
      </c>
      <c r="M52" s="15">
        <f t="shared" si="34"/>
        <v>0</v>
      </c>
      <c r="N52" s="15">
        <f t="shared" si="34"/>
        <v>0</v>
      </c>
      <c r="O52" s="16"/>
      <c r="P52" s="16"/>
      <c r="Q52" s="58"/>
      <c r="R52" s="58"/>
      <c r="S52" s="15"/>
      <c r="T52" s="18"/>
    </row>
    <row r="53" spans="1:20" ht="27" customHeight="1">
      <c r="A53" s="74"/>
      <c r="B53" s="75"/>
      <c r="C53" s="77"/>
      <c r="D53" s="19" t="s">
        <v>68</v>
      </c>
      <c r="E53" s="20">
        <f>SUM(E50,E51,E52)</f>
        <v>960.24</v>
      </c>
      <c r="F53" s="20"/>
      <c r="G53" s="20"/>
      <c r="H53" s="20">
        <f>SUM(H50,H51,H52)</f>
        <v>835.4087999999999</v>
      </c>
      <c r="I53" s="20">
        <f>SUM(I50,I51,I52)</f>
        <v>38409.6</v>
      </c>
      <c r="J53" s="20">
        <f aca="true" t="shared" si="35" ref="J53:S53">SUM(J50,J51,J52)</f>
        <v>835.4087999999999</v>
      </c>
      <c r="K53" s="20">
        <f t="shared" si="35"/>
        <v>38409.6</v>
      </c>
      <c r="L53" s="20">
        <f t="shared" si="35"/>
        <v>39245.0088</v>
      </c>
      <c r="M53" s="20">
        <f t="shared" si="35"/>
        <v>0</v>
      </c>
      <c r="N53" s="20">
        <f t="shared" si="35"/>
        <v>0</v>
      </c>
      <c r="O53" s="20">
        <f t="shared" si="35"/>
        <v>0</v>
      </c>
      <c r="P53" s="20">
        <f t="shared" si="35"/>
        <v>0</v>
      </c>
      <c r="Q53" s="59">
        <f t="shared" si="35"/>
        <v>83340</v>
      </c>
      <c r="R53" s="59">
        <f t="shared" si="35"/>
        <v>0</v>
      </c>
      <c r="S53" s="20">
        <f t="shared" si="35"/>
        <v>0</v>
      </c>
      <c r="T53" s="22"/>
    </row>
    <row r="54" spans="1:20" ht="12.75" customHeight="1">
      <c r="A54" s="74"/>
      <c r="B54" s="75"/>
      <c r="C54" s="77"/>
      <c r="D54" s="31" t="s">
        <v>69</v>
      </c>
      <c r="E54" s="69">
        <v>315.37</v>
      </c>
      <c r="F54" s="67">
        <v>0.87</v>
      </c>
      <c r="G54" s="67">
        <v>40</v>
      </c>
      <c r="H54" s="58">
        <f>E54*F54</f>
        <v>274.3719</v>
      </c>
      <c r="I54" s="58">
        <f>E54*G54</f>
        <v>12614.8</v>
      </c>
      <c r="J54" s="16">
        <f>(E54*F54)</f>
        <v>274.3719</v>
      </c>
      <c r="K54" s="16">
        <f>E54*G54</f>
        <v>12614.8</v>
      </c>
      <c r="L54" s="17">
        <f>SUM(J54,K54)</f>
        <v>12889.1719</v>
      </c>
      <c r="M54" s="15">
        <f aca="true" t="shared" si="36" ref="M54:N56">J54-H54</f>
        <v>0</v>
      </c>
      <c r="N54" s="15">
        <f t="shared" si="36"/>
        <v>0</v>
      </c>
      <c r="O54" s="16"/>
      <c r="P54" s="16"/>
      <c r="Q54" s="58"/>
      <c r="R54" s="58"/>
      <c r="S54" s="15"/>
      <c r="T54" s="18"/>
    </row>
    <row r="55" spans="1:20" ht="12.75" customHeight="1">
      <c r="A55" s="74"/>
      <c r="B55" s="75"/>
      <c r="C55" s="77"/>
      <c r="D55" s="31" t="s">
        <v>70</v>
      </c>
      <c r="E55" s="69">
        <v>362.14</v>
      </c>
      <c r="F55" s="67">
        <v>0.87</v>
      </c>
      <c r="G55" s="67">
        <v>40</v>
      </c>
      <c r="H55" s="58">
        <f>E55*F55</f>
        <v>315.0618</v>
      </c>
      <c r="I55" s="58">
        <f>E55*G55</f>
        <v>14485.599999999999</v>
      </c>
      <c r="J55" s="16">
        <f>(E55*F55)</f>
        <v>315.0618</v>
      </c>
      <c r="K55" s="16">
        <f>E55*G55</f>
        <v>14485.599999999999</v>
      </c>
      <c r="L55" s="17">
        <f>SUM(J55,K55)</f>
        <v>14800.661799999998</v>
      </c>
      <c r="M55" s="15">
        <f t="shared" si="36"/>
        <v>0</v>
      </c>
      <c r="N55" s="15">
        <f t="shared" si="36"/>
        <v>0</v>
      </c>
      <c r="O55" s="16"/>
      <c r="P55" s="16"/>
      <c r="Q55" s="58"/>
      <c r="R55" s="58"/>
      <c r="S55" s="15"/>
      <c r="T55" s="18"/>
    </row>
    <row r="56" spans="1:20" ht="13.5" customHeight="1">
      <c r="A56" s="74"/>
      <c r="B56" s="75"/>
      <c r="C56" s="77"/>
      <c r="D56" s="31" t="s">
        <v>71</v>
      </c>
      <c r="E56" s="70">
        <v>335.49</v>
      </c>
      <c r="F56" s="67">
        <v>0.87</v>
      </c>
      <c r="G56" s="67">
        <v>40</v>
      </c>
      <c r="H56" s="58">
        <f>E56*F56</f>
        <v>291.8763</v>
      </c>
      <c r="I56" s="58">
        <f>E56*G56</f>
        <v>13419.6</v>
      </c>
      <c r="J56" s="16">
        <f>(E56*F56)</f>
        <v>291.8763</v>
      </c>
      <c r="K56" s="16">
        <f>E56*G56</f>
        <v>13419.6</v>
      </c>
      <c r="L56" s="17">
        <f>SUM(J56,K56)</f>
        <v>13711.4763</v>
      </c>
      <c r="M56" s="15">
        <f t="shared" si="36"/>
        <v>0</v>
      </c>
      <c r="N56" s="15">
        <f t="shared" si="36"/>
        <v>0</v>
      </c>
      <c r="O56" s="16"/>
      <c r="P56" s="16"/>
      <c r="Q56" s="58">
        <v>53979.48</v>
      </c>
      <c r="R56" s="58"/>
      <c r="S56" s="15"/>
      <c r="T56" s="18"/>
    </row>
    <row r="57" spans="1:20" ht="27.75" customHeight="1">
      <c r="A57" s="74"/>
      <c r="B57" s="75"/>
      <c r="C57" s="77"/>
      <c r="D57" s="19" t="s">
        <v>72</v>
      </c>
      <c r="E57" s="20">
        <f>SUM(E54,E55,E56)</f>
        <v>1013</v>
      </c>
      <c r="F57" s="20"/>
      <c r="G57" s="20"/>
      <c r="H57" s="20">
        <f>SUM(H54,H55,H56)</f>
        <v>881.3100000000001</v>
      </c>
      <c r="I57" s="20">
        <f>SUM(I54,I55,I56)</f>
        <v>40520</v>
      </c>
      <c r="J57" s="20">
        <f aca="true" t="shared" si="37" ref="J57:S57">SUM(J54,J55,J56)</f>
        <v>881.3100000000001</v>
      </c>
      <c r="K57" s="20">
        <f t="shared" si="37"/>
        <v>40520</v>
      </c>
      <c r="L57" s="20">
        <f t="shared" si="37"/>
        <v>41401.31</v>
      </c>
      <c r="M57" s="20">
        <f t="shared" si="37"/>
        <v>0</v>
      </c>
      <c r="N57" s="20">
        <f t="shared" si="37"/>
        <v>0</v>
      </c>
      <c r="O57" s="20">
        <f t="shared" si="37"/>
        <v>0</v>
      </c>
      <c r="P57" s="20">
        <f t="shared" si="37"/>
        <v>0</v>
      </c>
      <c r="Q57" s="59">
        <f t="shared" si="37"/>
        <v>53979.48</v>
      </c>
      <c r="R57" s="59">
        <f t="shared" si="37"/>
        <v>0</v>
      </c>
      <c r="S57" s="20">
        <f t="shared" si="37"/>
        <v>0</v>
      </c>
      <c r="T57" s="22"/>
    </row>
    <row r="58" spans="1:20" ht="12.75">
      <c r="A58" s="74"/>
      <c r="B58" s="75"/>
      <c r="C58" s="77"/>
      <c r="D58" s="31" t="s">
        <v>73</v>
      </c>
      <c r="E58" s="69">
        <v>414.99</v>
      </c>
      <c r="F58" s="67">
        <v>0.87</v>
      </c>
      <c r="G58" s="67">
        <v>40</v>
      </c>
      <c r="H58" s="58">
        <f>E58*F58</f>
        <v>361.0413</v>
      </c>
      <c r="I58" s="58">
        <f>E58*G58</f>
        <v>16599.6</v>
      </c>
      <c r="J58" s="16">
        <f>(E58*F58)</f>
        <v>361.0413</v>
      </c>
      <c r="K58" s="16">
        <f>E58*G58</f>
        <v>16599.6</v>
      </c>
      <c r="L58" s="17">
        <f>SUM(J58,K58)</f>
        <v>16960.6413</v>
      </c>
      <c r="M58" s="15">
        <f aca="true" t="shared" si="38" ref="M58:N60">J58-H58</f>
        <v>0</v>
      </c>
      <c r="N58" s="15">
        <f t="shared" si="38"/>
        <v>0</v>
      </c>
      <c r="O58" s="16"/>
      <c r="P58" s="16"/>
      <c r="Q58" s="58"/>
      <c r="R58" s="58"/>
      <c r="S58" s="15"/>
      <c r="T58" s="18"/>
    </row>
    <row r="59" spans="1:20" ht="12.75">
      <c r="A59" s="74"/>
      <c r="B59" s="75"/>
      <c r="C59" s="77"/>
      <c r="D59" s="31" t="s">
        <v>74</v>
      </c>
      <c r="E59" s="69"/>
      <c r="F59" s="67">
        <v>0.87</v>
      </c>
      <c r="G59" s="67">
        <v>40</v>
      </c>
      <c r="H59" s="58">
        <f>E59*F59</f>
        <v>0</v>
      </c>
      <c r="I59" s="58">
        <f>E59*G59</f>
        <v>0</v>
      </c>
      <c r="J59" s="16">
        <f>(E59*F59)</f>
        <v>0</v>
      </c>
      <c r="K59" s="16">
        <f>E59*G59</f>
        <v>0</v>
      </c>
      <c r="L59" s="17">
        <f>SUM(J59,K59)</f>
        <v>0</v>
      </c>
      <c r="M59" s="15">
        <f t="shared" si="38"/>
        <v>0</v>
      </c>
      <c r="N59" s="15">
        <f t="shared" si="38"/>
        <v>0</v>
      </c>
      <c r="O59" s="16"/>
      <c r="P59" s="16"/>
      <c r="Q59" s="58"/>
      <c r="R59" s="58"/>
      <c r="S59" s="15"/>
      <c r="T59" s="18"/>
    </row>
    <row r="60" spans="1:20" ht="12.75">
      <c r="A60" s="74"/>
      <c r="B60" s="75"/>
      <c r="C60" s="77"/>
      <c r="D60" s="31" t="s">
        <v>75</v>
      </c>
      <c r="E60" s="70"/>
      <c r="F60" s="67">
        <v>0.87</v>
      </c>
      <c r="G60" s="67">
        <v>40</v>
      </c>
      <c r="H60" s="58">
        <f>E60*F60</f>
        <v>0</v>
      </c>
      <c r="I60" s="58">
        <f>E60*G60</f>
        <v>0</v>
      </c>
      <c r="J60" s="16">
        <f>(E60*F60)</f>
        <v>0</v>
      </c>
      <c r="K60" s="16">
        <f>E60*G60</f>
        <v>0</v>
      </c>
      <c r="L60" s="17">
        <f>SUM(J60,K60)</f>
        <v>0</v>
      </c>
      <c r="M60" s="15">
        <f t="shared" si="38"/>
        <v>0</v>
      </c>
      <c r="N60" s="15">
        <f t="shared" si="38"/>
        <v>0</v>
      </c>
      <c r="O60" s="16"/>
      <c r="P60" s="16"/>
      <c r="Q60" s="58"/>
      <c r="R60" s="58"/>
      <c r="S60" s="15"/>
      <c r="T60" s="18"/>
    </row>
    <row r="61" spans="1:20" ht="24">
      <c r="A61" s="34"/>
      <c r="B61" s="34"/>
      <c r="C61" s="34"/>
      <c r="D61" s="19" t="s">
        <v>76</v>
      </c>
      <c r="E61" s="20">
        <f>SUM(E58,E59,E60)</f>
        <v>414.99</v>
      </c>
      <c r="F61" s="20"/>
      <c r="G61" s="20"/>
      <c r="H61" s="20">
        <f>SUM(H58,H59,H60)</f>
        <v>361.0413</v>
      </c>
      <c r="I61" s="20">
        <f>SUM(I58,I59,I60)</f>
        <v>16599.6</v>
      </c>
      <c r="J61" s="20">
        <f aca="true" t="shared" si="39" ref="J61:S61">SUM(J58,J59,J60)</f>
        <v>361.0413</v>
      </c>
      <c r="K61" s="20">
        <f t="shared" si="39"/>
        <v>16599.6</v>
      </c>
      <c r="L61" s="20">
        <f t="shared" si="39"/>
        <v>16960.6413</v>
      </c>
      <c r="M61" s="20">
        <f t="shared" si="39"/>
        <v>0</v>
      </c>
      <c r="N61" s="20">
        <f t="shared" si="39"/>
        <v>0</v>
      </c>
      <c r="O61" s="20">
        <f t="shared" si="39"/>
        <v>0</v>
      </c>
      <c r="P61" s="20">
        <f t="shared" si="39"/>
        <v>0</v>
      </c>
      <c r="Q61" s="59">
        <f t="shared" si="39"/>
        <v>0</v>
      </c>
      <c r="R61" s="59">
        <f t="shared" si="39"/>
        <v>0</v>
      </c>
      <c r="S61" s="20">
        <f t="shared" si="39"/>
        <v>0</v>
      </c>
      <c r="T61" s="22"/>
    </row>
    <row r="62" spans="1:20" s="37" customFormat="1" ht="24">
      <c r="A62" s="44"/>
      <c r="B62" s="44"/>
      <c r="C62" s="46"/>
      <c r="D62" s="41" t="s">
        <v>85</v>
      </c>
      <c r="E62" s="42">
        <f>SUM(E49+E53+E57+E61)</f>
        <v>3020.2699999999995</v>
      </c>
      <c r="F62" s="42"/>
      <c r="G62" s="42"/>
      <c r="H62" s="42">
        <f>SUM(H49+H53+H57+H61)</f>
        <v>2627.6349</v>
      </c>
      <c r="I62" s="42">
        <f>SUM(I49+I53+I57+I61)</f>
        <v>122192.73999999999</v>
      </c>
      <c r="J62" s="42">
        <f aca="true" t="shared" si="40" ref="J62:S62">SUM(J49+J53+J57+J61)</f>
        <v>2627.6349</v>
      </c>
      <c r="K62" s="42">
        <f t="shared" si="40"/>
        <v>122192.73999999999</v>
      </c>
      <c r="L62" s="42">
        <f t="shared" si="40"/>
        <v>124820.37490000001</v>
      </c>
      <c r="M62" s="42">
        <f t="shared" si="40"/>
        <v>0</v>
      </c>
      <c r="N62" s="42">
        <f t="shared" si="40"/>
        <v>0</v>
      </c>
      <c r="O62" s="42">
        <f t="shared" si="40"/>
        <v>0</v>
      </c>
      <c r="P62" s="42">
        <f t="shared" si="40"/>
        <v>0</v>
      </c>
      <c r="Q62" s="62">
        <f t="shared" si="40"/>
        <v>137319.48</v>
      </c>
      <c r="R62" s="62">
        <f t="shared" si="40"/>
        <v>0</v>
      </c>
      <c r="S62" s="42">
        <f t="shared" si="40"/>
        <v>0</v>
      </c>
      <c r="T62" s="45"/>
    </row>
    <row r="63" spans="1:20" s="37" customFormat="1" ht="36">
      <c r="A63" s="29"/>
      <c r="B63" s="29"/>
      <c r="C63" s="35"/>
      <c r="D63" s="26" t="s">
        <v>90</v>
      </c>
      <c r="E63" s="27">
        <f>E62+'2017'!E63</f>
        <v>21132.756</v>
      </c>
      <c r="F63" s="27"/>
      <c r="G63" s="27"/>
      <c r="H63" s="27">
        <f>H62+'2017'!H63</f>
        <v>17503.425600000002</v>
      </c>
      <c r="I63" s="27">
        <f>I62+'2017'!I63</f>
        <v>653097.04</v>
      </c>
      <c r="J63" s="27">
        <f>J62+'2017'!J63</f>
        <v>17503.425600000002</v>
      </c>
      <c r="K63" s="27">
        <f>K62+'2017'!K63</f>
        <v>653097.04</v>
      </c>
      <c r="L63" s="27">
        <f>L62+'2017'!L63</f>
        <v>670600.4656000001</v>
      </c>
      <c r="M63" s="27">
        <f>M62+'2017'!M63</f>
        <v>0</v>
      </c>
      <c r="N63" s="27">
        <f>N62+'2017'!N63</f>
        <v>0</v>
      </c>
      <c r="O63" s="27">
        <f>O62+'2017'!O63</f>
        <v>0</v>
      </c>
      <c r="P63" s="27">
        <f>P62+'2017'!P63</f>
        <v>0</v>
      </c>
      <c r="Q63" s="27">
        <f>Q62+'2017'!Q63</f>
        <v>214359.48</v>
      </c>
      <c r="R63" s="27">
        <f>R62+'2017'!R63</f>
        <v>0</v>
      </c>
      <c r="S63" s="27">
        <f>S62+'2017'!S63</f>
        <v>0</v>
      </c>
      <c r="T63" s="30"/>
    </row>
    <row r="64" spans="1:20" ht="12.75" customHeight="1">
      <c r="A64" s="74">
        <v>3</v>
      </c>
      <c r="B64" s="75" t="s">
        <v>78</v>
      </c>
      <c r="C64" s="77" t="s">
        <v>79</v>
      </c>
      <c r="D64" s="68" t="s">
        <v>106</v>
      </c>
      <c r="E64" s="69">
        <v>425.92</v>
      </c>
      <c r="F64" s="67">
        <v>0.87</v>
      </c>
      <c r="G64" s="67">
        <v>47</v>
      </c>
      <c r="H64" s="58">
        <f>E64*F64</f>
        <v>370.5504</v>
      </c>
      <c r="I64" s="58">
        <f>E64*G64</f>
        <v>20018.24</v>
      </c>
      <c r="J64" s="16">
        <f>(E64*F64)</f>
        <v>370.5504</v>
      </c>
      <c r="K64" s="16">
        <f>E64*G64</f>
        <v>20018.24</v>
      </c>
      <c r="L64" s="17">
        <f>SUM(J64,K64)</f>
        <v>20388.7904</v>
      </c>
      <c r="M64" s="15">
        <f aca="true" t="shared" si="41" ref="M64:N67">J64-H64</f>
        <v>0</v>
      </c>
      <c r="N64" s="15">
        <f t="shared" si="41"/>
        <v>0</v>
      </c>
      <c r="O64" s="16"/>
      <c r="P64" s="16"/>
      <c r="Q64" s="58"/>
      <c r="R64" s="58"/>
      <c r="S64" s="15"/>
      <c r="T64" s="18"/>
    </row>
    <row r="65" spans="1:20" ht="22.5" customHeight="1">
      <c r="A65" s="74"/>
      <c r="B65" s="75"/>
      <c r="C65" s="77"/>
      <c r="D65" s="68" t="s">
        <v>107</v>
      </c>
      <c r="E65" s="69"/>
      <c r="F65" s="67">
        <v>0.87</v>
      </c>
      <c r="G65" s="67">
        <v>40</v>
      </c>
      <c r="H65" s="58">
        <f>E65*F65</f>
        <v>0</v>
      </c>
      <c r="I65" s="58">
        <f>E65*G65</f>
        <v>0</v>
      </c>
      <c r="J65" s="16">
        <f>(E65*F65)</f>
        <v>0</v>
      </c>
      <c r="K65" s="16">
        <f>E65*G65</f>
        <v>0</v>
      </c>
      <c r="L65" s="17">
        <f>SUM(J65,K65)</f>
        <v>0</v>
      </c>
      <c r="M65" s="15">
        <f>J65-H65</f>
        <v>0</v>
      </c>
      <c r="N65" s="15">
        <f>K65-I65</f>
        <v>0</v>
      </c>
      <c r="O65" s="16"/>
      <c r="P65" s="16"/>
      <c r="Q65" s="58"/>
      <c r="R65" s="58"/>
      <c r="S65" s="15"/>
      <c r="T65" s="18"/>
    </row>
    <row r="66" spans="1:20" ht="12.75">
      <c r="A66" s="74"/>
      <c r="B66" s="75"/>
      <c r="C66" s="77"/>
      <c r="D66" s="31" t="s">
        <v>62</v>
      </c>
      <c r="E66" s="70">
        <v>319.52</v>
      </c>
      <c r="F66" s="67">
        <v>0.87</v>
      </c>
      <c r="G66" s="67">
        <v>40</v>
      </c>
      <c r="H66" s="58">
        <f>E66*F66</f>
        <v>277.9824</v>
      </c>
      <c r="I66" s="58">
        <f>E66*G66</f>
        <v>12780.8</v>
      </c>
      <c r="J66" s="16">
        <f>(E66*F66)</f>
        <v>277.9824</v>
      </c>
      <c r="K66" s="16">
        <f>E66*G66</f>
        <v>12780.8</v>
      </c>
      <c r="L66" s="17">
        <f>SUM(J66,K66)</f>
        <v>13058.7824</v>
      </c>
      <c r="M66" s="15">
        <f t="shared" si="41"/>
        <v>0</v>
      </c>
      <c r="N66" s="15">
        <f t="shared" si="41"/>
        <v>0</v>
      </c>
      <c r="O66" s="16"/>
      <c r="P66" s="16"/>
      <c r="Q66" s="58"/>
      <c r="R66" s="58"/>
      <c r="S66" s="15"/>
      <c r="T66" s="18"/>
    </row>
    <row r="67" spans="1:20" ht="12.75">
      <c r="A67" s="74"/>
      <c r="B67" s="75"/>
      <c r="C67" s="77"/>
      <c r="D67" s="31" t="s">
        <v>63</v>
      </c>
      <c r="E67" s="70">
        <v>427.28</v>
      </c>
      <c r="F67" s="67">
        <v>0.87</v>
      </c>
      <c r="G67" s="67">
        <v>40</v>
      </c>
      <c r="H67" s="58">
        <f>E67*F67</f>
        <v>371.73359999999997</v>
      </c>
      <c r="I67" s="58">
        <f>E67*G67</f>
        <v>17091.199999999997</v>
      </c>
      <c r="J67" s="16">
        <f>(E67*F67)</f>
        <v>371.73359999999997</v>
      </c>
      <c r="K67" s="16">
        <f>E67*G67</f>
        <v>17091.199999999997</v>
      </c>
      <c r="L67" s="17">
        <f>SUM(J67,K67)</f>
        <v>17462.933599999997</v>
      </c>
      <c r="M67" s="15">
        <f t="shared" si="41"/>
        <v>0</v>
      </c>
      <c r="N67" s="15">
        <f t="shared" si="41"/>
        <v>0</v>
      </c>
      <c r="O67" s="16"/>
      <c r="P67" s="16"/>
      <c r="Q67" s="58"/>
      <c r="R67" s="58"/>
      <c r="S67" s="15"/>
      <c r="T67" s="18"/>
    </row>
    <row r="68" spans="1:20" ht="24">
      <c r="A68" s="74"/>
      <c r="B68" s="75"/>
      <c r="C68" s="77"/>
      <c r="D68" s="19" t="s">
        <v>64</v>
      </c>
      <c r="E68" s="20">
        <f>SUM(E64:E67)</f>
        <v>1172.72</v>
      </c>
      <c r="F68" s="20"/>
      <c r="G68" s="20"/>
      <c r="H68" s="20">
        <f aca="true" t="shared" si="42" ref="H68:S68">SUM(H64:H67)</f>
        <v>1020.2664</v>
      </c>
      <c r="I68" s="20">
        <f t="shared" si="42"/>
        <v>49890.24</v>
      </c>
      <c r="J68" s="20">
        <f t="shared" si="42"/>
        <v>1020.2664</v>
      </c>
      <c r="K68" s="20">
        <f t="shared" si="42"/>
        <v>49890.24</v>
      </c>
      <c r="L68" s="20">
        <f t="shared" si="42"/>
        <v>50910.5064</v>
      </c>
      <c r="M68" s="20">
        <f t="shared" si="42"/>
        <v>0</v>
      </c>
      <c r="N68" s="20">
        <f t="shared" si="42"/>
        <v>0</v>
      </c>
      <c r="O68" s="20">
        <f t="shared" si="42"/>
        <v>0</v>
      </c>
      <c r="P68" s="20">
        <f t="shared" si="42"/>
        <v>0</v>
      </c>
      <c r="Q68" s="59">
        <f t="shared" si="42"/>
        <v>0</v>
      </c>
      <c r="R68" s="59">
        <f t="shared" si="42"/>
        <v>0</v>
      </c>
      <c r="S68" s="20">
        <f t="shared" si="42"/>
        <v>0</v>
      </c>
      <c r="T68" s="22"/>
    </row>
    <row r="69" spans="1:20" ht="12.75">
      <c r="A69" s="74"/>
      <c r="B69" s="75"/>
      <c r="C69" s="77"/>
      <c r="D69" s="31" t="s">
        <v>65</v>
      </c>
      <c r="E69" s="69">
        <v>465.48</v>
      </c>
      <c r="F69" s="67">
        <v>0.87</v>
      </c>
      <c r="G69" s="67">
        <v>40</v>
      </c>
      <c r="H69" s="58">
        <f>E69*F69</f>
        <v>404.9676</v>
      </c>
      <c r="I69" s="58">
        <f>E69*G69</f>
        <v>18619.2</v>
      </c>
      <c r="J69" s="16">
        <f>(E69*F69)</f>
        <v>404.9676</v>
      </c>
      <c r="K69" s="16">
        <f>E69*G69</f>
        <v>18619.2</v>
      </c>
      <c r="L69" s="17">
        <f>SUM(J69,K69)</f>
        <v>19024.1676</v>
      </c>
      <c r="M69" s="15">
        <f aca="true" t="shared" si="43" ref="M69:N71">J69-H69</f>
        <v>0</v>
      </c>
      <c r="N69" s="15">
        <f t="shared" si="43"/>
        <v>0</v>
      </c>
      <c r="O69" s="16"/>
      <c r="P69" s="16"/>
      <c r="Q69" s="58"/>
      <c r="R69" s="58"/>
      <c r="S69" s="15"/>
      <c r="T69" s="18"/>
    </row>
    <row r="70" spans="1:20" ht="12.75">
      <c r="A70" s="74"/>
      <c r="B70" s="75"/>
      <c r="C70" s="77"/>
      <c r="D70" s="31" t="s">
        <v>66</v>
      </c>
      <c r="E70" s="69">
        <v>439.6</v>
      </c>
      <c r="F70" s="67">
        <v>0.87</v>
      </c>
      <c r="G70" s="67">
        <v>40</v>
      </c>
      <c r="H70" s="58">
        <f>E70*F70</f>
        <v>382.452</v>
      </c>
      <c r="I70" s="58">
        <f>E70*G70</f>
        <v>17584</v>
      </c>
      <c r="J70" s="16">
        <f>(E70*F70)</f>
        <v>382.452</v>
      </c>
      <c r="K70" s="16">
        <f>E70*G70</f>
        <v>17584</v>
      </c>
      <c r="L70" s="17">
        <f>SUM(J70,K70)</f>
        <v>17966.452</v>
      </c>
      <c r="M70" s="15">
        <f t="shared" si="43"/>
        <v>0</v>
      </c>
      <c r="N70" s="15">
        <f t="shared" si="43"/>
        <v>0</v>
      </c>
      <c r="O70" s="16"/>
      <c r="P70" s="16"/>
      <c r="Q70" s="58"/>
      <c r="R70" s="58"/>
      <c r="S70" s="15"/>
      <c r="T70" s="18"/>
    </row>
    <row r="71" spans="1:20" ht="12.75">
      <c r="A71" s="74"/>
      <c r="B71" s="75"/>
      <c r="C71" s="77"/>
      <c r="D71" s="31" t="s">
        <v>67</v>
      </c>
      <c r="E71" s="69">
        <v>415.28</v>
      </c>
      <c r="F71" s="67">
        <v>0.87</v>
      </c>
      <c r="G71" s="67">
        <v>40</v>
      </c>
      <c r="H71" s="58">
        <f>E71*F71</f>
        <v>361.29359999999997</v>
      </c>
      <c r="I71" s="58">
        <f>E71*G71</f>
        <v>16611.199999999997</v>
      </c>
      <c r="J71" s="16">
        <f>(E71*F71)</f>
        <v>361.29359999999997</v>
      </c>
      <c r="K71" s="16">
        <f>E71*G71</f>
        <v>16611.199999999997</v>
      </c>
      <c r="L71" s="17">
        <f>SUM(J71,K71)</f>
        <v>16972.493599999998</v>
      </c>
      <c r="M71" s="15">
        <f t="shared" si="43"/>
        <v>0</v>
      </c>
      <c r="N71" s="15">
        <f t="shared" si="43"/>
        <v>0</v>
      </c>
      <c r="O71" s="16"/>
      <c r="P71" s="16"/>
      <c r="Q71" s="58"/>
      <c r="R71" s="58"/>
      <c r="S71" s="15"/>
      <c r="T71" s="18"/>
    </row>
    <row r="72" spans="1:20" ht="24">
      <c r="A72" s="74"/>
      <c r="B72" s="75"/>
      <c r="C72" s="77"/>
      <c r="D72" s="19" t="s">
        <v>68</v>
      </c>
      <c r="E72" s="20">
        <f>SUM(E69,E70,E71)</f>
        <v>1320.3600000000001</v>
      </c>
      <c r="F72" s="20"/>
      <c r="G72" s="20"/>
      <c r="H72" s="20">
        <f>SUM(H69,H70,H71)</f>
        <v>1148.7132</v>
      </c>
      <c r="I72" s="20">
        <f>SUM(I69,I70,I71)</f>
        <v>52814.399999999994</v>
      </c>
      <c r="J72" s="20">
        <f aca="true" t="shared" si="44" ref="J72:S72">SUM(J69,J70,J71)</f>
        <v>1148.7132</v>
      </c>
      <c r="K72" s="20">
        <f t="shared" si="44"/>
        <v>52814.399999999994</v>
      </c>
      <c r="L72" s="20">
        <f t="shared" si="44"/>
        <v>53963.11320000001</v>
      </c>
      <c r="M72" s="20">
        <f t="shared" si="44"/>
        <v>0</v>
      </c>
      <c r="N72" s="20">
        <f t="shared" si="44"/>
        <v>0</v>
      </c>
      <c r="O72" s="20">
        <f t="shared" si="44"/>
        <v>0</v>
      </c>
      <c r="P72" s="20">
        <f t="shared" si="44"/>
        <v>0</v>
      </c>
      <c r="Q72" s="59">
        <f t="shared" si="44"/>
        <v>0</v>
      </c>
      <c r="R72" s="59">
        <f t="shared" si="44"/>
        <v>0</v>
      </c>
      <c r="S72" s="20">
        <f t="shared" si="44"/>
        <v>0</v>
      </c>
      <c r="T72" s="22"/>
    </row>
    <row r="73" spans="1:20" ht="12.75">
      <c r="A73" s="74"/>
      <c r="B73" s="75"/>
      <c r="C73" s="77"/>
      <c r="D73" s="31" t="s">
        <v>69</v>
      </c>
      <c r="E73" s="69">
        <v>489.91</v>
      </c>
      <c r="F73" s="67">
        <v>0.87</v>
      </c>
      <c r="G73" s="67">
        <v>40</v>
      </c>
      <c r="H73" s="58">
        <f>E73*F73</f>
        <v>426.2217</v>
      </c>
      <c r="I73" s="58">
        <f>E73*G73</f>
        <v>19596.4</v>
      </c>
      <c r="J73" s="16">
        <f>(E73*F73)</f>
        <v>426.2217</v>
      </c>
      <c r="K73" s="16">
        <f>E73*G73</f>
        <v>19596.4</v>
      </c>
      <c r="L73" s="17">
        <f>SUM(J73,K73)</f>
        <v>20022.6217</v>
      </c>
      <c r="M73" s="15">
        <f aca="true" t="shared" si="45" ref="M73:N75">J73-H73</f>
        <v>0</v>
      </c>
      <c r="N73" s="15">
        <f t="shared" si="45"/>
        <v>0</v>
      </c>
      <c r="O73" s="16"/>
      <c r="P73" s="16"/>
      <c r="Q73" s="58"/>
      <c r="R73" s="58"/>
      <c r="S73" s="15"/>
      <c r="T73" s="18"/>
    </row>
    <row r="74" spans="1:20" ht="12.75">
      <c r="A74" s="74"/>
      <c r="B74" s="75"/>
      <c r="C74" s="77"/>
      <c r="D74" s="31" t="s">
        <v>70</v>
      </c>
      <c r="E74" s="69">
        <v>420.14</v>
      </c>
      <c r="F74" s="67">
        <v>0.87</v>
      </c>
      <c r="G74" s="67">
        <v>40</v>
      </c>
      <c r="H74" s="58">
        <f>E74*F74</f>
        <v>365.5218</v>
      </c>
      <c r="I74" s="58">
        <f>E74*G74</f>
        <v>16805.6</v>
      </c>
      <c r="J74" s="16">
        <f>(E74*F74)</f>
        <v>365.5218</v>
      </c>
      <c r="K74" s="16">
        <f>E74*G74</f>
        <v>16805.6</v>
      </c>
      <c r="L74" s="17">
        <f>SUM(J74,K74)</f>
        <v>17171.121799999997</v>
      </c>
      <c r="M74" s="15">
        <f t="shared" si="45"/>
        <v>0</v>
      </c>
      <c r="N74" s="15">
        <f t="shared" si="45"/>
        <v>0</v>
      </c>
      <c r="O74" s="16"/>
      <c r="P74" s="16"/>
      <c r="Q74" s="58"/>
      <c r="R74" s="58"/>
      <c r="S74" s="15"/>
      <c r="T74" s="18"/>
    </row>
    <row r="75" spans="1:20" ht="12.75">
      <c r="A75" s="74"/>
      <c r="B75" s="75"/>
      <c r="C75" s="77"/>
      <c r="D75" s="31" t="s">
        <v>71</v>
      </c>
      <c r="E75" s="70">
        <v>381.67</v>
      </c>
      <c r="F75" s="67">
        <v>0.87</v>
      </c>
      <c r="G75" s="67">
        <v>40</v>
      </c>
      <c r="H75" s="58">
        <f>E75*F75</f>
        <v>332.0529</v>
      </c>
      <c r="I75" s="58">
        <f>E75*G75</f>
        <v>15266.800000000001</v>
      </c>
      <c r="J75" s="16">
        <f>(E75*F75)</f>
        <v>332.0529</v>
      </c>
      <c r="K75" s="16">
        <f>E75*G75</f>
        <v>15266.800000000001</v>
      </c>
      <c r="L75" s="17">
        <f>SUM(J75,K75)</f>
        <v>15598.852900000002</v>
      </c>
      <c r="M75" s="15">
        <f t="shared" si="45"/>
        <v>0</v>
      </c>
      <c r="N75" s="15">
        <f t="shared" si="45"/>
        <v>0</v>
      </c>
      <c r="O75" s="16"/>
      <c r="P75" s="16"/>
      <c r="Q75" s="58">
        <v>89528.88</v>
      </c>
      <c r="R75" s="58"/>
      <c r="S75" s="15"/>
      <c r="T75" s="18"/>
    </row>
    <row r="76" spans="1:20" ht="24">
      <c r="A76" s="74"/>
      <c r="B76" s="75"/>
      <c r="C76" s="77"/>
      <c r="D76" s="19" t="s">
        <v>72</v>
      </c>
      <c r="E76" s="20">
        <f>SUM(E73,E74,E75)</f>
        <v>1291.72</v>
      </c>
      <c r="F76" s="20"/>
      <c r="G76" s="20"/>
      <c r="H76" s="20">
        <f>SUM(H73,H74,H75)</f>
        <v>1123.7964000000002</v>
      </c>
      <c r="I76" s="20">
        <f>SUM(I73,I74,I75)</f>
        <v>51668.8</v>
      </c>
      <c r="J76" s="20">
        <f aca="true" t="shared" si="46" ref="J76:S76">SUM(J73,J74,J75)</f>
        <v>1123.7964000000002</v>
      </c>
      <c r="K76" s="20">
        <f t="shared" si="46"/>
        <v>51668.8</v>
      </c>
      <c r="L76" s="20">
        <f t="shared" si="46"/>
        <v>52792.596399999995</v>
      </c>
      <c r="M76" s="20">
        <f t="shared" si="46"/>
        <v>0</v>
      </c>
      <c r="N76" s="20">
        <f t="shared" si="46"/>
        <v>0</v>
      </c>
      <c r="O76" s="20">
        <f t="shared" si="46"/>
        <v>0</v>
      </c>
      <c r="P76" s="20">
        <f t="shared" si="46"/>
        <v>0</v>
      </c>
      <c r="Q76" s="59">
        <f t="shared" si="46"/>
        <v>89528.88</v>
      </c>
      <c r="R76" s="59">
        <f t="shared" si="46"/>
        <v>0</v>
      </c>
      <c r="S76" s="20">
        <f t="shared" si="46"/>
        <v>0</v>
      </c>
      <c r="T76" s="22"/>
    </row>
    <row r="77" spans="1:20" ht="12.75">
      <c r="A77" s="74"/>
      <c r="B77" s="75"/>
      <c r="C77" s="77"/>
      <c r="D77" s="31" t="s">
        <v>73</v>
      </c>
      <c r="E77" s="69">
        <v>556.41</v>
      </c>
      <c r="F77" s="67">
        <v>0.87</v>
      </c>
      <c r="G77" s="67">
        <v>40</v>
      </c>
      <c r="H77" s="58">
        <f>E77*F77</f>
        <v>484.07669999999996</v>
      </c>
      <c r="I77" s="58">
        <f>E77*G77</f>
        <v>22256.399999999998</v>
      </c>
      <c r="J77" s="16">
        <f>(E77*F77)</f>
        <v>484.07669999999996</v>
      </c>
      <c r="K77" s="16">
        <f>E77*G77</f>
        <v>22256.399999999998</v>
      </c>
      <c r="L77" s="17">
        <f>SUM(J77,K77)</f>
        <v>22740.4767</v>
      </c>
      <c r="M77" s="15">
        <f aca="true" t="shared" si="47" ref="M77:N79">J77-H77</f>
        <v>0</v>
      </c>
      <c r="N77" s="15">
        <f t="shared" si="47"/>
        <v>0</v>
      </c>
      <c r="O77" s="16"/>
      <c r="P77" s="16"/>
      <c r="Q77" s="58"/>
      <c r="R77" s="58"/>
      <c r="S77" s="15"/>
      <c r="T77" s="18"/>
    </row>
    <row r="78" spans="1:20" ht="12.75">
      <c r="A78" s="74"/>
      <c r="B78" s="75"/>
      <c r="C78" s="77"/>
      <c r="D78" s="31" t="s">
        <v>74</v>
      </c>
      <c r="E78" s="69"/>
      <c r="F78" s="67">
        <v>0.87</v>
      </c>
      <c r="G78" s="67">
        <v>40</v>
      </c>
      <c r="H78" s="58">
        <f>E78*F78</f>
        <v>0</v>
      </c>
      <c r="I78" s="58">
        <f>E78*G78</f>
        <v>0</v>
      </c>
      <c r="J78" s="16">
        <f>(E78*F78)</f>
        <v>0</v>
      </c>
      <c r="K78" s="16">
        <f>E78*G78</f>
        <v>0</v>
      </c>
      <c r="L78" s="17">
        <f>SUM(J78,K78)</f>
        <v>0</v>
      </c>
      <c r="M78" s="15">
        <f t="shared" si="47"/>
        <v>0</v>
      </c>
      <c r="N78" s="15">
        <f t="shared" si="47"/>
        <v>0</v>
      </c>
      <c r="O78" s="16"/>
      <c r="P78" s="16"/>
      <c r="Q78" s="58"/>
      <c r="R78" s="58"/>
      <c r="S78" s="15"/>
      <c r="T78" s="18"/>
    </row>
    <row r="79" spans="1:20" ht="12.75">
      <c r="A79" s="74"/>
      <c r="B79" s="75"/>
      <c r="C79" s="77"/>
      <c r="D79" s="31" t="s">
        <v>75</v>
      </c>
      <c r="E79" s="70"/>
      <c r="F79" s="67">
        <v>0.87</v>
      </c>
      <c r="G79" s="67">
        <v>40</v>
      </c>
      <c r="H79" s="58">
        <f>E79*F79</f>
        <v>0</v>
      </c>
      <c r="I79" s="58">
        <f>E79*G79</f>
        <v>0</v>
      </c>
      <c r="J79" s="16">
        <f>(E79*F79)</f>
        <v>0</v>
      </c>
      <c r="K79" s="16">
        <f>E79*G79</f>
        <v>0</v>
      </c>
      <c r="L79" s="17">
        <f>SUM(J79,K79)</f>
        <v>0</v>
      </c>
      <c r="M79" s="15">
        <f t="shared" si="47"/>
        <v>0</v>
      </c>
      <c r="N79" s="15">
        <f t="shared" si="47"/>
        <v>0</v>
      </c>
      <c r="O79" s="16"/>
      <c r="P79" s="16"/>
      <c r="Q79" s="58"/>
      <c r="R79" s="58"/>
      <c r="S79" s="15"/>
      <c r="T79" s="18"/>
    </row>
    <row r="80" spans="1:20" ht="24">
      <c r="A80" s="38"/>
      <c r="B80" s="38"/>
      <c r="C80" s="38"/>
      <c r="D80" s="19" t="s">
        <v>76</v>
      </c>
      <c r="E80" s="20">
        <f>SUM(E77,E78,E79)</f>
        <v>556.41</v>
      </c>
      <c r="F80" s="20"/>
      <c r="G80" s="20"/>
      <c r="H80" s="20">
        <f>SUM(H77,H78,H79)</f>
        <v>484.07669999999996</v>
      </c>
      <c r="I80" s="20">
        <f>SUM(I77,I78,I79)</f>
        <v>22256.399999999998</v>
      </c>
      <c r="J80" s="20">
        <f aca="true" t="shared" si="48" ref="J80:S80">SUM(J77,J78,J79)</f>
        <v>484.07669999999996</v>
      </c>
      <c r="K80" s="20">
        <f t="shared" si="48"/>
        <v>22256.399999999998</v>
      </c>
      <c r="L80" s="20">
        <f t="shared" si="48"/>
        <v>22740.4767</v>
      </c>
      <c r="M80" s="20">
        <f t="shared" si="48"/>
        <v>0</v>
      </c>
      <c r="N80" s="20">
        <f t="shared" si="48"/>
        <v>0</v>
      </c>
      <c r="O80" s="20">
        <f t="shared" si="48"/>
        <v>0</v>
      </c>
      <c r="P80" s="20">
        <f t="shared" si="48"/>
        <v>0</v>
      </c>
      <c r="Q80" s="59">
        <f t="shared" si="48"/>
        <v>0</v>
      </c>
      <c r="R80" s="59">
        <f t="shared" si="48"/>
        <v>0</v>
      </c>
      <c r="S80" s="20">
        <f t="shared" si="48"/>
        <v>0</v>
      </c>
      <c r="T80" s="22"/>
    </row>
    <row r="81" spans="1:20" s="37" customFormat="1" ht="24">
      <c r="A81" s="44"/>
      <c r="B81" s="44"/>
      <c r="C81" s="46"/>
      <c r="D81" s="41" t="s">
        <v>85</v>
      </c>
      <c r="E81" s="42">
        <f>SUM(E68+E72+E76+E80)</f>
        <v>4341.21</v>
      </c>
      <c r="F81" s="42"/>
      <c r="G81" s="42"/>
      <c r="H81" s="42">
        <f>SUM(H68+H72+H76+H80)</f>
        <v>3776.8527</v>
      </c>
      <c r="I81" s="42">
        <f>SUM(I68+I72+I76+I80)</f>
        <v>176629.84</v>
      </c>
      <c r="J81" s="42">
        <f aca="true" t="shared" si="49" ref="J81:S81">SUM(J68+J72+J76+J80)</f>
        <v>3776.8527</v>
      </c>
      <c r="K81" s="42">
        <f t="shared" si="49"/>
        <v>176629.84</v>
      </c>
      <c r="L81" s="42">
        <f t="shared" si="49"/>
        <v>180406.6927</v>
      </c>
      <c r="M81" s="42">
        <f t="shared" si="49"/>
        <v>0</v>
      </c>
      <c r="N81" s="42">
        <f t="shared" si="49"/>
        <v>0</v>
      </c>
      <c r="O81" s="42">
        <f t="shared" si="49"/>
        <v>0</v>
      </c>
      <c r="P81" s="42">
        <f t="shared" si="49"/>
        <v>0</v>
      </c>
      <c r="Q81" s="62">
        <f t="shared" si="49"/>
        <v>89528.88</v>
      </c>
      <c r="R81" s="62">
        <f t="shared" si="49"/>
        <v>0</v>
      </c>
      <c r="S81" s="42">
        <f t="shared" si="49"/>
        <v>0</v>
      </c>
      <c r="T81" s="45"/>
    </row>
    <row r="82" spans="1:20" s="37" customFormat="1" ht="36">
      <c r="A82" s="29"/>
      <c r="B82" s="29"/>
      <c r="C82" s="35"/>
      <c r="D82" s="26" t="s">
        <v>90</v>
      </c>
      <c r="E82" s="27">
        <f>E81+'2017'!E82</f>
        <v>29163.269999999997</v>
      </c>
      <c r="F82" s="27"/>
      <c r="G82" s="27"/>
      <c r="H82" s="27">
        <f>H81+'2017'!H82</f>
        <v>24243.6723</v>
      </c>
      <c r="I82" s="27">
        <f>I81+'2017'!I82</f>
        <v>910903.72</v>
      </c>
      <c r="J82" s="27">
        <f>J81+'2017'!J82</f>
        <v>24243.6723</v>
      </c>
      <c r="K82" s="27">
        <f>K81+'2017'!K82</f>
        <v>910903.72</v>
      </c>
      <c r="L82" s="27">
        <f>L81+'2017'!L82</f>
        <v>935147.3923</v>
      </c>
      <c r="M82" s="27">
        <f>M81+'2017'!M82</f>
        <v>0</v>
      </c>
      <c r="N82" s="27">
        <f>N81+'2017'!N82</f>
        <v>0</v>
      </c>
      <c r="O82" s="27">
        <f>O81+'2017'!O82</f>
        <v>0</v>
      </c>
      <c r="P82" s="27">
        <f>P81+'2017'!P82</f>
        <v>0</v>
      </c>
      <c r="Q82" s="27">
        <f>Q81+'2017'!Q82</f>
        <v>431048.88</v>
      </c>
      <c r="R82" s="27">
        <f>R81+'2017'!R82</f>
        <v>0</v>
      </c>
      <c r="S82" s="27">
        <f>S81+'2017'!S82</f>
        <v>0</v>
      </c>
      <c r="T82" s="30"/>
    </row>
    <row r="83" spans="1:20" ht="12.75" customHeight="1">
      <c r="A83" s="78">
        <v>4</v>
      </c>
      <c r="B83" s="75" t="s">
        <v>59</v>
      </c>
      <c r="C83" s="76" t="s">
        <v>80</v>
      </c>
      <c r="D83" s="68" t="s">
        <v>106</v>
      </c>
      <c r="E83" s="69">
        <v>225.04</v>
      </c>
      <c r="F83" s="67">
        <v>0.87</v>
      </c>
      <c r="G83" s="67">
        <v>47</v>
      </c>
      <c r="H83" s="58">
        <f>E83*F83</f>
        <v>195.7848</v>
      </c>
      <c r="I83" s="58">
        <f>E83*G83</f>
        <v>10576.88</v>
      </c>
      <c r="J83" s="16">
        <f>(E83*F83)</f>
        <v>195.7848</v>
      </c>
      <c r="K83" s="16">
        <f>E83*G83</f>
        <v>10576.88</v>
      </c>
      <c r="L83" s="17">
        <f>SUM(J83,K83)</f>
        <v>10772.664799999999</v>
      </c>
      <c r="M83" s="15">
        <f aca="true" t="shared" si="50" ref="M83:N86">J83-H83</f>
        <v>0</v>
      </c>
      <c r="N83" s="15">
        <f t="shared" si="50"/>
        <v>0</v>
      </c>
      <c r="O83" s="16"/>
      <c r="P83" s="16"/>
      <c r="Q83" s="58"/>
      <c r="R83" s="58"/>
      <c r="S83" s="15"/>
      <c r="T83" s="18"/>
    </row>
    <row r="84" spans="1:20" ht="12.75">
      <c r="A84" s="78"/>
      <c r="B84" s="75"/>
      <c r="C84" s="76"/>
      <c r="D84" s="68" t="s">
        <v>107</v>
      </c>
      <c r="E84" s="69"/>
      <c r="F84" s="67">
        <v>0.87</v>
      </c>
      <c r="G84" s="67">
        <v>40</v>
      </c>
      <c r="H84" s="58">
        <f>E84*F84</f>
        <v>0</v>
      </c>
      <c r="I84" s="58">
        <f>E84*G84</f>
        <v>0</v>
      </c>
      <c r="J84" s="16">
        <f>(E84*F84)</f>
        <v>0</v>
      </c>
      <c r="K84" s="16">
        <f>E84*G84</f>
        <v>0</v>
      </c>
      <c r="L84" s="17">
        <f>SUM(J84,K84)</f>
        <v>0</v>
      </c>
      <c r="M84" s="15">
        <f>J84-H84</f>
        <v>0</v>
      </c>
      <c r="N84" s="15">
        <f>K84-I84</f>
        <v>0</v>
      </c>
      <c r="O84" s="16"/>
      <c r="P84" s="16"/>
      <c r="Q84" s="58"/>
      <c r="R84" s="58"/>
      <c r="S84" s="15"/>
      <c r="T84" s="18"/>
    </row>
    <row r="85" spans="1:20" ht="12.75" customHeight="1">
      <c r="A85" s="78"/>
      <c r="B85" s="75"/>
      <c r="C85" s="76"/>
      <c r="D85" s="31" t="s">
        <v>62</v>
      </c>
      <c r="E85" s="70">
        <v>128.4</v>
      </c>
      <c r="F85" s="67">
        <v>0.87</v>
      </c>
      <c r="G85" s="67">
        <v>40</v>
      </c>
      <c r="H85" s="58">
        <f>E85*F85</f>
        <v>111.708</v>
      </c>
      <c r="I85" s="58">
        <f>E85*G85</f>
        <v>5136</v>
      </c>
      <c r="J85" s="16">
        <f>(E85*F85)</f>
        <v>111.708</v>
      </c>
      <c r="K85" s="16">
        <f>E85*G85</f>
        <v>5136</v>
      </c>
      <c r="L85" s="17">
        <f>SUM(J85,K85)</f>
        <v>5247.708</v>
      </c>
      <c r="M85" s="15">
        <f t="shared" si="50"/>
        <v>0</v>
      </c>
      <c r="N85" s="15">
        <f t="shared" si="50"/>
        <v>0</v>
      </c>
      <c r="O85" s="16"/>
      <c r="P85" s="16"/>
      <c r="Q85" s="58"/>
      <c r="R85" s="58"/>
      <c r="S85" s="15"/>
      <c r="T85" s="18"/>
    </row>
    <row r="86" spans="1:20" ht="12.75" customHeight="1">
      <c r="A86" s="78"/>
      <c r="B86" s="75"/>
      <c r="C86" s="76"/>
      <c r="D86" s="31" t="s">
        <v>63</v>
      </c>
      <c r="E86" s="70">
        <v>201.08</v>
      </c>
      <c r="F86" s="67">
        <v>0.87</v>
      </c>
      <c r="G86" s="67">
        <v>40</v>
      </c>
      <c r="H86" s="58">
        <f>E86*F86</f>
        <v>174.9396</v>
      </c>
      <c r="I86" s="58">
        <f>E86*G86</f>
        <v>8043.200000000001</v>
      </c>
      <c r="J86" s="16">
        <f>(E86*F86)</f>
        <v>174.9396</v>
      </c>
      <c r="K86" s="16">
        <f>E86*G86</f>
        <v>8043.200000000001</v>
      </c>
      <c r="L86" s="17">
        <f>SUM(J86,K86)</f>
        <v>8218.1396</v>
      </c>
      <c r="M86" s="15">
        <f t="shared" si="50"/>
        <v>0</v>
      </c>
      <c r="N86" s="15">
        <f t="shared" si="50"/>
        <v>0</v>
      </c>
      <c r="O86" s="16"/>
      <c r="P86" s="16"/>
      <c r="Q86" s="58"/>
      <c r="R86" s="58"/>
      <c r="S86" s="15"/>
      <c r="T86" s="18"/>
    </row>
    <row r="87" spans="1:20" ht="22.5" customHeight="1">
      <c r="A87" s="78"/>
      <c r="B87" s="75"/>
      <c r="C87" s="76"/>
      <c r="D87" s="19" t="s">
        <v>64</v>
      </c>
      <c r="E87" s="20">
        <f>SUM(E83:E86)</f>
        <v>554.52</v>
      </c>
      <c r="F87" s="20"/>
      <c r="G87" s="20"/>
      <c r="H87" s="20">
        <f aca="true" t="shared" si="51" ref="H87:S87">SUM(H83:H86)</f>
        <v>482.43240000000003</v>
      </c>
      <c r="I87" s="20">
        <f t="shared" si="51"/>
        <v>23756.08</v>
      </c>
      <c r="J87" s="20">
        <f t="shared" si="51"/>
        <v>482.43240000000003</v>
      </c>
      <c r="K87" s="20">
        <f t="shared" si="51"/>
        <v>23756.08</v>
      </c>
      <c r="L87" s="20">
        <f t="shared" si="51"/>
        <v>24238.5124</v>
      </c>
      <c r="M87" s="20">
        <f t="shared" si="51"/>
        <v>0</v>
      </c>
      <c r="N87" s="20">
        <f t="shared" si="51"/>
        <v>0</v>
      </c>
      <c r="O87" s="20">
        <f t="shared" si="51"/>
        <v>0</v>
      </c>
      <c r="P87" s="20">
        <f t="shared" si="51"/>
        <v>0</v>
      </c>
      <c r="Q87" s="59">
        <f t="shared" si="51"/>
        <v>0</v>
      </c>
      <c r="R87" s="59">
        <f t="shared" si="51"/>
        <v>0</v>
      </c>
      <c r="S87" s="20">
        <f t="shared" si="51"/>
        <v>0</v>
      </c>
      <c r="T87" s="22"/>
    </row>
    <row r="88" spans="1:20" ht="12.75" customHeight="1">
      <c r="A88" s="78"/>
      <c r="B88" s="75"/>
      <c r="C88" s="76"/>
      <c r="D88" s="31" t="s">
        <v>65</v>
      </c>
      <c r="E88" s="69">
        <v>254.54</v>
      </c>
      <c r="F88" s="67">
        <v>0.87</v>
      </c>
      <c r="G88" s="67">
        <v>40</v>
      </c>
      <c r="H88" s="58">
        <f>E88*F88</f>
        <v>221.44979999999998</v>
      </c>
      <c r="I88" s="58">
        <f>E88*G88</f>
        <v>10181.6</v>
      </c>
      <c r="J88" s="16">
        <f>(E88*F88)</f>
        <v>221.44979999999998</v>
      </c>
      <c r="K88" s="16">
        <f>E88*G88</f>
        <v>10181.6</v>
      </c>
      <c r="L88" s="17">
        <f>SUM(J88,K88)</f>
        <v>10403.0498</v>
      </c>
      <c r="M88" s="15">
        <f aca="true" t="shared" si="52" ref="M88:N90">J88-H88</f>
        <v>0</v>
      </c>
      <c r="N88" s="15">
        <f t="shared" si="52"/>
        <v>0</v>
      </c>
      <c r="O88" s="16"/>
      <c r="P88" s="16"/>
      <c r="Q88" s="58"/>
      <c r="R88" s="58"/>
      <c r="S88" s="15"/>
      <c r="T88" s="18"/>
    </row>
    <row r="89" spans="1:20" ht="12.75" customHeight="1">
      <c r="A89" s="78"/>
      <c r="B89" s="75"/>
      <c r="C89" s="76"/>
      <c r="D89" s="31" t="s">
        <v>66</v>
      </c>
      <c r="E89" s="69">
        <v>211.16</v>
      </c>
      <c r="F89" s="67">
        <v>0.87</v>
      </c>
      <c r="G89" s="67">
        <v>40</v>
      </c>
      <c r="H89" s="58">
        <f>E89*F89</f>
        <v>183.7092</v>
      </c>
      <c r="I89" s="58">
        <f>E89*G89</f>
        <v>8446.4</v>
      </c>
      <c r="J89" s="16">
        <f>(E89*F89)</f>
        <v>183.7092</v>
      </c>
      <c r="K89" s="16">
        <f>E89*G89</f>
        <v>8446.4</v>
      </c>
      <c r="L89" s="17">
        <f>SUM(J89,K89)</f>
        <v>8630.109199999999</v>
      </c>
      <c r="M89" s="15">
        <f t="shared" si="52"/>
        <v>0</v>
      </c>
      <c r="N89" s="15">
        <f t="shared" si="52"/>
        <v>0</v>
      </c>
      <c r="O89" s="16"/>
      <c r="P89" s="16"/>
      <c r="Q89" s="58"/>
      <c r="R89" s="58"/>
      <c r="S89" s="15"/>
      <c r="T89" s="18"/>
    </row>
    <row r="90" spans="1:20" ht="12.75" customHeight="1">
      <c r="A90" s="78"/>
      <c r="B90" s="75"/>
      <c r="C90" s="76"/>
      <c r="D90" s="31" t="s">
        <v>67</v>
      </c>
      <c r="E90" s="69">
        <v>218.24</v>
      </c>
      <c r="F90" s="67">
        <v>0.87</v>
      </c>
      <c r="G90" s="67">
        <v>40</v>
      </c>
      <c r="H90" s="58">
        <f>E90*F90</f>
        <v>189.8688</v>
      </c>
      <c r="I90" s="58">
        <f>E90*G90</f>
        <v>8729.6</v>
      </c>
      <c r="J90" s="16">
        <f>(E90*F90)</f>
        <v>189.8688</v>
      </c>
      <c r="K90" s="16">
        <f>E90*G90</f>
        <v>8729.6</v>
      </c>
      <c r="L90" s="17">
        <f>SUM(J90,K90)</f>
        <v>8919.4688</v>
      </c>
      <c r="M90" s="15">
        <f t="shared" si="52"/>
        <v>0</v>
      </c>
      <c r="N90" s="15">
        <f t="shared" si="52"/>
        <v>0</v>
      </c>
      <c r="O90" s="16"/>
      <c r="P90" s="16"/>
      <c r="Q90" s="58"/>
      <c r="R90" s="58"/>
      <c r="S90" s="15"/>
      <c r="T90" s="18"/>
    </row>
    <row r="91" spans="1:20" ht="24.75" customHeight="1">
      <c r="A91" s="78"/>
      <c r="B91" s="75"/>
      <c r="C91" s="76"/>
      <c r="D91" s="19" t="s">
        <v>68</v>
      </c>
      <c r="E91" s="20">
        <f>SUM(E88,E89,E90)</f>
        <v>683.94</v>
      </c>
      <c r="F91" s="20"/>
      <c r="G91" s="20"/>
      <c r="H91" s="20">
        <f>SUM(H88,H89,H90)</f>
        <v>595.0278</v>
      </c>
      <c r="I91" s="20">
        <f>SUM(I88,I89,I90)</f>
        <v>27357.6</v>
      </c>
      <c r="J91" s="20">
        <f aca="true" t="shared" si="53" ref="J91:S91">SUM(J88,J89,J90)</f>
        <v>595.0278</v>
      </c>
      <c r="K91" s="20">
        <f t="shared" si="53"/>
        <v>27357.6</v>
      </c>
      <c r="L91" s="20">
        <f t="shared" si="53"/>
        <v>27952.627800000002</v>
      </c>
      <c r="M91" s="20">
        <f t="shared" si="53"/>
        <v>0</v>
      </c>
      <c r="N91" s="20">
        <f t="shared" si="53"/>
        <v>0</v>
      </c>
      <c r="O91" s="20">
        <f t="shared" si="53"/>
        <v>0</v>
      </c>
      <c r="P91" s="20">
        <f t="shared" si="53"/>
        <v>0</v>
      </c>
      <c r="Q91" s="59">
        <f t="shared" si="53"/>
        <v>0</v>
      </c>
      <c r="R91" s="59">
        <f t="shared" si="53"/>
        <v>0</v>
      </c>
      <c r="S91" s="20">
        <f t="shared" si="53"/>
        <v>0</v>
      </c>
      <c r="T91" s="22"/>
    </row>
    <row r="92" spans="1:20" ht="12.75" customHeight="1">
      <c r="A92" s="78"/>
      <c r="B92" s="75"/>
      <c r="C92" s="76"/>
      <c r="D92" s="31" t="s">
        <v>69</v>
      </c>
      <c r="E92" s="69">
        <v>263.1</v>
      </c>
      <c r="F92" s="67">
        <v>0.87</v>
      </c>
      <c r="G92" s="67">
        <v>40</v>
      </c>
      <c r="H92" s="58">
        <f>E92*F92</f>
        <v>228.89700000000002</v>
      </c>
      <c r="I92" s="58">
        <f>E92*G92</f>
        <v>10524</v>
      </c>
      <c r="J92" s="16">
        <f>(E92*F92)</f>
        <v>228.89700000000002</v>
      </c>
      <c r="K92" s="16">
        <f>E92*G92</f>
        <v>10524</v>
      </c>
      <c r="L92" s="17">
        <f>SUM(J92,K92)</f>
        <v>10752.897</v>
      </c>
      <c r="M92" s="15">
        <f aca="true" t="shared" si="54" ref="M92:N94">J92-H92</f>
        <v>0</v>
      </c>
      <c r="N92" s="15">
        <f t="shared" si="54"/>
        <v>0</v>
      </c>
      <c r="O92" s="16"/>
      <c r="P92" s="16"/>
      <c r="Q92" s="58"/>
      <c r="R92" s="58"/>
      <c r="S92" s="15"/>
      <c r="T92" s="18"/>
    </row>
    <row r="93" spans="1:20" ht="12.75" customHeight="1">
      <c r="A93" s="78"/>
      <c r="B93" s="75"/>
      <c r="C93" s="76"/>
      <c r="D93" s="31" t="s">
        <v>70</v>
      </c>
      <c r="E93" s="69">
        <v>264.7</v>
      </c>
      <c r="F93" s="67">
        <v>0.87</v>
      </c>
      <c r="G93" s="67">
        <v>40</v>
      </c>
      <c r="H93" s="58">
        <f>E93*F93</f>
        <v>230.289</v>
      </c>
      <c r="I93" s="58">
        <f>E93*G93</f>
        <v>10588</v>
      </c>
      <c r="J93" s="16">
        <f>(E93*F93)</f>
        <v>230.289</v>
      </c>
      <c r="K93" s="16">
        <f>E93*G93</f>
        <v>10588</v>
      </c>
      <c r="L93" s="17">
        <f>SUM(J93,K93)</f>
        <v>10818.289</v>
      </c>
      <c r="M93" s="15">
        <f t="shared" si="54"/>
        <v>0</v>
      </c>
      <c r="N93" s="15">
        <f t="shared" si="54"/>
        <v>0</v>
      </c>
      <c r="O93" s="16"/>
      <c r="P93" s="16"/>
      <c r="Q93" s="58"/>
      <c r="R93" s="58"/>
      <c r="S93" s="15"/>
      <c r="T93" s="18"/>
    </row>
    <row r="94" spans="1:20" ht="12.75" customHeight="1">
      <c r="A94" s="78"/>
      <c r="B94" s="75"/>
      <c r="C94" s="76"/>
      <c r="D94" s="31" t="s">
        <v>71</v>
      </c>
      <c r="E94" s="70">
        <v>200.28</v>
      </c>
      <c r="F94" s="67">
        <v>0.87</v>
      </c>
      <c r="G94" s="67">
        <v>40</v>
      </c>
      <c r="H94" s="58">
        <f>E94*F94</f>
        <v>174.2436</v>
      </c>
      <c r="I94" s="58">
        <f>E94*G94</f>
        <v>8011.2</v>
      </c>
      <c r="J94" s="16">
        <f>(E94*F94)</f>
        <v>174.2436</v>
      </c>
      <c r="K94" s="16">
        <f>E94*G94</f>
        <v>8011.2</v>
      </c>
      <c r="L94" s="17">
        <f>SUM(J94,K94)</f>
        <v>8185.4436</v>
      </c>
      <c r="M94" s="15">
        <f t="shared" si="54"/>
        <v>0</v>
      </c>
      <c r="N94" s="15">
        <f t="shared" si="54"/>
        <v>0</v>
      </c>
      <c r="O94" s="16"/>
      <c r="P94" s="16"/>
      <c r="Q94" s="58">
        <v>22243.2</v>
      </c>
      <c r="R94" s="58"/>
      <c r="S94" s="15"/>
      <c r="T94" s="18"/>
    </row>
    <row r="95" spans="1:20" ht="25.5" customHeight="1">
      <c r="A95" s="78"/>
      <c r="B95" s="75"/>
      <c r="C95" s="76"/>
      <c r="D95" s="19" t="s">
        <v>72</v>
      </c>
      <c r="E95" s="20">
        <f>SUM(E92,E93,E94)</f>
        <v>728.0799999999999</v>
      </c>
      <c r="F95" s="20"/>
      <c r="G95" s="20"/>
      <c r="H95" s="20">
        <f>SUM(H92,H93,H94)</f>
        <v>633.4296</v>
      </c>
      <c r="I95" s="20">
        <f>SUM(I92,I93,I94)</f>
        <v>29123.2</v>
      </c>
      <c r="J95" s="20">
        <f aca="true" t="shared" si="55" ref="J95:S95">SUM(J92,J93,J94)</f>
        <v>633.4296</v>
      </c>
      <c r="K95" s="20">
        <f t="shared" si="55"/>
        <v>29123.2</v>
      </c>
      <c r="L95" s="20">
        <f t="shared" si="55"/>
        <v>29756.6296</v>
      </c>
      <c r="M95" s="20">
        <f t="shared" si="55"/>
        <v>0</v>
      </c>
      <c r="N95" s="20">
        <f t="shared" si="55"/>
        <v>0</v>
      </c>
      <c r="O95" s="20">
        <f t="shared" si="55"/>
        <v>0</v>
      </c>
      <c r="P95" s="20">
        <f t="shared" si="55"/>
        <v>0</v>
      </c>
      <c r="Q95" s="59">
        <f t="shared" si="55"/>
        <v>22243.2</v>
      </c>
      <c r="R95" s="59">
        <f t="shared" si="55"/>
        <v>0</v>
      </c>
      <c r="S95" s="20">
        <f t="shared" si="55"/>
        <v>0</v>
      </c>
      <c r="T95" s="22"/>
    </row>
    <row r="96" spans="1:20" ht="12.75" customHeight="1">
      <c r="A96" s="78"/>
      <c r="B96" s="75"/>
      <c r="C96" s="76"/>
      <c r="D96" s="31" t="s">
        <v>73</v>
      </c>
      <c r="E96" s="69">
        <v>252.56</v>
      </c>
      <c r="F96" s="67">
        <v>0.87</v>
      </c>
      <c r="G96" s="67">
        <v>40</v>
      </c>
      <c r="H96" s="58">
        <f>E96*F96</f>
        <v>219.7272</v>
      </c>
      <c r="I96" s="58">
        <f>E96*G96</f>
        <v>10102.4</v>
      </c>
      <c r="J96" s="16">
        <f>(E96*F96)</f>
        <v>219.7272</v>
      </c>
      <c r="K96" s="16">
        <f>E96*G96</f>
        <v>10102.4</v>
      </c>
      <c r="L96" s="17">
        <f>SUM(J96,K96)</f>
        <v>10322.127199999999</v>
      </c>
      <c r="M96" s="15">
        <f aca="true" t="shared" si="56" ref="M96:N98">J96-H96</f>
        <v>0</v>
      </c>
      <c r="N96" s="15">
        <f t="shared" si="56"/>
        <v>0</v>
      </c>
      <c r="O96" s="16"/>
      <c r="P96" s="16"/>
      <c r="Q96" s="58"/>
      <c r="R96" s="58"/>
      <c r="S96" s="15"/>
      <c r="T96" s="18"/>
    </row>
    <row r="97" spans="1:20" ht="12.75" customHeight="1">
      <c r="A97" s="78"/>
      <c r="B97" s="75"/>
      <c r="C97" s="76"/>
      <c r="D97" s="31" t="s">
        <v>74</v>
      </c>
      <c r="E97" s="69"/>
      <c r="F97" s="67">
        <v>0.87</v>
      </c>
      <c r="G97" s="67">
        <v>40</v>
      </c>
      <c r="H97" s="58">
        <f>E97*F97</f>
        <v>0</v>
      </c>
      <c r="I97" s="58">
        <f>E97*G97</f>
        <v>0</v>
      </c>
      <c r="J97" s="16">
        <f>(E97*F97)</f>
        <v>0</v>
      </c>
      <c r="K97" s="16">
        <f>E97*G97</f>
        <v>0</v>
      </c>
      <c r="L97" s="17">
        <f>SUM(J97,K97)</f>
        <v>0</v>
      </c>
      <c r="M97" s="15">
        <f t="shared" si="56"/>
        <v>0</v>
      </c>
      <c r="N97" s="15">
        <f t="shared" si="56"/>
        <v>0</v>
      </c>
      <c r="O97" s="16"/>
      <c r="P97" s="16"/>
      <c r="Q97" s="58"/>
      <c r="R97" s="58"/>
      <c r="S97" s="15"/>
      <c r="T97" s="18"/>
    </row>
    <row r="98" spans="1:20" ht="12.75" customHeight="1">
      <c r="A98" s="78"/>
      <c r="B98" s="75"/>
      <c r="C98" s="76"/>
      <c r="D98" s="31" t="s">
        <v>75</v>
      </c>
      <c r="E98" s="70"/>
      <c r="F98" s="67">
        <v>0.87</v>
      </c>
      <c r="G98" s="67">
        <v>40</v>
      </c>
      <c r="H98" s="58">
        <f>E98*F98</f>
        <v>0</v>
      </c>
      <c r="I98" s="58">
        <f>E98*G98</f>
        <v>0</v>
      </c>
      <c r="J98" s="16">
        <f>(E98*F98)</f>
        <v>0</v>
      </c>
      <c r="K98" s="16">
        <f>E98*G98</f>
        <v>0</v>
      </c>
      <c r="L98" s="17">
        <f>SUM(J98,K98)</f>
        <v>0</v>
      </c>
      <c r="M98" s="15">
        <f t="shared" si="56"/>
        <v>0</v>
      </c>
      <c r="N98" s="15">
        <f t="shared" si="56"/>
        <v>0</v>
      </c>
      <c r="O98" s="16"/>
      <c r="P98" s="16"/>
      <c r="Q98" s="58"/>
      <c r="R98" s="58"/>
      <c r="S98" s="15"/>
      <c r="T98" s="18"/>
    </row>
    <row r="99" spans="1:20" ht="24">
      <c r="A99" s="39"/>
      <c r="B99" s="39"/>
      <c r="C99" s="39"/>
      <c r="D99" s="19" t="s">
        <v>76</v>
      </c>
      <c r="E99" s="20">
        <f>SUM(E96,E97,E98)</f>
        <v>252.56</v>
      </c>
      <c r="F99" s="20"/>
      <c r="G99" s="20"/>
      <c r="H99" s="20">
        <f>SUM(H96,H97,H98)</f>
        <v>219.7272</v>
      </c>
      <c r="I99" s="20">
        <f>SUM(I96,I97,I98)</f>
        <v>10102.4</v>
      </c>
      <c r="J99" s="20">
        <f aca="true" t="shared" si="57" ref="J99:S99">SUM(J96,J97,J98)</f>
        <v>219.7272</v>
      </c>
      <c r="K99" s="20">
        <f t="shared" si="57"/>
        <v>10102.4</v>
      </c>
      <c r="L99" s="20">
        <f t="shared" si="57"/>
        <v>10322.127199999999</v>
      </c>
      <c r="M99" s="20">
        <f t="shared" si="57"/>
        <v>0</v>
      </c>
      <c r="N99" s="20">
        <f t="shared" si="57"/>
        <v>0</v>
      </c>
      <c r="O99" s="20">
        <f t="shared" si="57"/>
        <v>0</v>
      </c>
      <c r="P99" s="20">
        <f t="shared" si="57"/>
        <v>0</v>
      </c>
      <c r="Q99" s="59">
        <f t="shared" si="57"/>
        <v>0</v>
      </c>
      <c r="R99" s="59">
        <f t="shared" si="57"/>
        <v>0</v>
      </c>
      <c r="S99" s="20">
        <f t="shared" si="57"/>
        <v>0</v>
      </c>
      <c r="T99" s="22"/>
    </row>
    <row r="100" spans="1:20" s="37" customFormat="1" ht="24">
      <c r="A100" s="44"/>
      <c r="B100" s="44"/>
      <c r="C100" s="46"/>
      <c r="D100" s="41" t="s">
        <v>85</v>
      </c>
      <c r="E100" s="42">
        <f>SUM(E87+E91+E95+E99)</f>
        <v>2219.1</v>
      </c>
      <c r="F100" s="42"/>
      <c r="G100" s="42"/>
      <c r="H100" s="42">
        <f>SUM(H87+H91+H95+H99)</f>
        <v>1930.617</v>
      </c>
      <c r="I100" s="42">
        <f>SUM(I87+I91+I95+I99)</f>
        <v>90339.28</v>
      </c>
      <c r="J100" s="42">
        <f aca="true" t="shared" si="58" ref="J100:S100">SUM(J87+J91+J95+J99)</f>
        <v>1930.617</v>
      </c>
      <c r="K100" s="42">
        <f t="shared" si="58"/>
        <v>90339.28</v>
      </c>
      <c r="L100" s="42">
        <f t="shared" si="58"/>
        <v>92269.89700000001</v>
      </c>
      <c r="M100" s="42">
        <f t="shared" si="58"/>
        <v>0</v>
      </c>
      <c r="N100" s="42">
        <f t="shared" si="58"/>
        <v>0</v>
      </c>
      <c r="O100" s="42">
        <f t="shared" si="58"/>
        <v>0</v>
      </c>
      <c r="P100" s="42">
        <f t="shared" si="58"/>
        <v>0</v>
      </c>
      <c r="Q100" s="62">
        <f t="shared" si="58"/>
        <v>22243.2</v>
      </c>
      <c r="R100" s="62">
        <f t="shared" si="58"/>
        <v>0</v>
      </c>
      <c r="S100" s="42">
        <f t="shared" si="58"/>
        <v>0</v>
      </c>
      <c r="T100" s="45"/>
    </row>
    <row r="101" spans="1:20" s="37" customFormat="1" ht="36">
      <c r="A101" s="29"/>
      <c r="B101" s="29"/>
      <c r="C101" s="35"/>
      <c r="D101" s="26" t="s">
        <v>90</v>
      </c>
      <c r="E101" s="27">
        <f>E100+'2017'!E101</f>
        <v>13022.37</v>
      </c>
      <c r="F101" s="27"/>
      <c r="G101" s="27"/>
      <c r="H101" s="27">
        <f>H100+'2017'!H101</f>
        <v>10875.2523</v>
      </c>
      <c r="I101" s="27">
        <f>I100+'2017'!I101</f>
        <v>415507.14</v>
      </c>
      <c r="J101" s="27">
        <f>J100+'2017'!J101</f>
        <v>10875.2523</v>
      </c>
      <c r="K101" s="27">
        <f>K100+'2017'!K101</f>
        <v>415507.14</v>
      </c>
      <c r="L101" s="27">
        <f>L100+'2017'!L101</f>
        <v>426382.3923</v>
      </c>
      <c r="M101" s="27">
        <f>M100+'2017'!M101</f>
        <v>0</v>
      </c>
      <c r="N101" s="27">
        <f>N100+'2017'!N101</f>
        <v>0</v>
      </c>
      <c r="O101" s="27">
        <f>O100+'2017'!O101</f>
        <v>0</v>
      </c>
      <c r="P101" s="27">
        <f>P100+'2017'!P101</f>
        <v>0</v>
      </c>
      <c r="Q101" s="27">
        <f>Q100+'2017'!Q101</f>
        <v>68081.2</v>
      </c>
      <c r="R101" s="27">
        <f>R100+'2017'!R101</f>
        <v>0</v>
      </c>
      <c r="S101" s="27">
        <f>S100+'2017'!S101</f>
        <v>0</v>
      </c>
      <c r="T101" s="30"/>
    </row>
    <row r="102" spans="1:20" ht="12.75" customHeight="1">
      <c r="A102" s="78">
        <v>5</v>
      </c>
      <c r="B102" s="75" t="s">
        <v>59</v>
      </c>
      <c r="C102" s="76" t="s">
        <v>81</v>
      </c>
      <c r="D102" s="68" t="s">
        <v>106</v>
      </c>
      <c r="E102" s="69">
        <v>52.34</v>
      </c>
      <c r="F102" s="67">
        <v>0.87</v>
      </c>
      <c r="G102" s="67">
        <v>47</v>
      </c>
      <c r="H102" s="58">
        <f>E102*F102</f>
        <v>45.5358</v>
      </c>
      <c r="I102" s="15">
        <f>E102*G102</f>
        <v>2459.98</v>
      </c>
      <c r="J102" s="16">
        <f>(E102*F102)</f>
        <v>45.5358</v>
      </c>
      <c r="K102" s="16">
        <f>E102*G102</f>
        <v>2459.98</v>
      </c>
      <c r="L102" s="17">
        <f>SUM(J102,K102)</f>
        <v>2505.5158</v>
      </c>
      <c r="M102" s="15">
        <f aca="true" t="shared" si="59" ref="M102:N105">J102-H102</f>
        <v>0</v>
      </c>
      <c r="N102" s="15">
        <f t="shared" si="59"/>
        <v>0</v>
      </c>
      <c r="O102" s="16"/>
      <c r="P102" s="16"/>
      <c r="Q102" s="58"/>
      <c r="R102" s="58"/>
      <c r="S102" s="15"/>
      <c r="T102" s="18"/>
    </row>
    <row r="103" spans="1:20" ht="12.75">
      <c r="A103" s="78"/>
      <c r="B103" s="75"/>
      <c r="C103" s="76"/>
      <c r="D103" s="68" t="s">
        <v>107</v>
      </c>
      <c r="E103" s="69"/>
      <c r="F103" s="67">
        <v>0.87</v>
      </c>
      <c r="G103" s="67">
        <v>40</v>
      </c>
      <c r="H103" s="58">
        <f>E103*F103</f>
        <v>0</v>
      </c>
      <c r="I103" s="15">
        <f>E103*G103</f>
        <v>0</v>
      </c>
      <c r="J103" s="16">
        <f>(E103*F103)</f>
        <v>0</v>
      </c>
      <c r="K103" s="16">
        <f>E103*G103</f>
        <v>0</v>
      </c>
      <c r="L103" s="17">
        <f>SUM(J103,K103)</f>
        <v>0</v>
      </c>
      <c r="M103" s="15">
        <f>J103-H103</f>
        <v>0</v>
      </c>
      <c r="N103" s="15">
        <f>K103-I103</f>
        <v>0</v>
      </c>
      <c r="O103" s="16"/>
      <c r="P103" s="16"/>
      <c r="Q103" s="58"/>
      <c r="R103" s="58"/>
      <c r="S103" s="15"/>
      <c r="T103" s="18"/>
    </row>
    <row r="104" spans="1:20" ht="12.75" customHeight="1">
      <c r="A104" s="78"/>
      <c r="B104" s="75"/>
      <c r="C104" s="76"/>
      <c r="D104" s="31" t="s">
        <v>62</v>
      </c>
      <c r="E104" s="70">
        <v>27.08</v>
      </c>
      <c r="F104" s="67">
        <v>0.87</v>
      </c>
      <c r="G104" s="67">
        <v>40</v>
      </c>
      <c r="H104" s="58">
        <f>E104*F104</f>
        <v>23.5596</v>
      </c>
      <c r="I104" s="15">
        <f>E104*G104</f>
        <v>1083.1999999999998</v>
      </c>
      <c r="J104" s="16">
        <f>(E104*F104)</f>
        <v>23.5596</v>
      </c>
      <c r="K104" s="16">
        <f>E104*G104</f>
        <v>1083.1999999999998</v>
      </c>
      <c r="L104" s="17">
        <f>SUM(J104,K104)</f>
        <v>1106.7595999999999</v>
      </c>
      <c r="M104" s="15">
        <f t="shared" si="59"/>
        <v>0</v>
      </c>
      <c r="N104" s="15">
        <f t="shared" si="59"/>
        <v>0</v>
      </c>
      <c r="O104" s="16"/>
      <c r="P104" s="16"/>
      <c r="Q104" s="58"/>
      <c r="R104" s="58"/>
      <c r="S104" s="15"/>
      <c r="T104" s="18"/>
    </row>
    <row r="105" spans="1:20" ht="12.75" customHeight="1">
      <c r="A105" s="78"/>
      <c r="B105" s="75"/>
      <c r="C105" s="76"/>
      <c r="D105" s="31" t="s">
        <v>63</v>
      </c>
      <c r="E105" s="70">
        <v>61.18</v>
      </c>
      <c r="F105" s="67">
        <v>0.87</v>
      </c>
      <c r="G105" s="67">
        <v>40</v>
      </c>
      <c r="H105" s="58">
        <f>E105*F105</f>
        <v>53.2266</v>
      </c>
      <c r="I105" s="15">
        <f>E105*G105</f>
        <v>2447.2</v>
      </c>
      <c r="J105" s="16">
        <f>(E105*F105)</f>
        <v>53.2266</v>
      </c>
      <c r="K105" s="16">
        <f>E105*G105</f>
        <v>2447.2</v>
      </c>
      <c r="L105" s="17">
        <f>SUM(J105,K105)</f>
        <v>2500.4266</v>
      </c>
      <c r="M105" s="15">
        <f t="shared" si="59"/>
        <v>0</v>
      </c>
      <c r="N105" s="15">
        <f t="shared" si="59"/>
        <v>0</v>
      </c>
      <c r="O105" s="16"/>
      <c r="P105" s="16"/>
      <c r="Q105" s="58"/>
      <c r="R105" s="58"/>
      <c r="S105" s="15"/>
      <c r="T105" s="18"/>
    </row>
    <row r="106" spans="1:20" ht="12.75" customHeight="1">
      <c r="A106" s="78"/>
      <c r="B106" s="75"/>
      <c r="C106" s="76"/>
      <c r="D106" s="19" t="s">
        <v>64</v>
      </c>
      <c r="E106" s="20">
        <f>SUM(E102:E105)</f>
        <v>140.6</v>
      </c>
      <c r="F106" s="20"/>
      <c r="G106" s="20"/>
      <c r="H106" s="20">
        <f>SUM(H102:H105)</f>
        <v>122.322</v>
      </c>
      <c r="I106" s="20">
        <f aca="true" t="shared" si="60" ref="I106:S106">SUM(I102:I105)</f>
        <v>5990.379999999999</v>
      </c>
      <c r="J106" s="20">
        <f t="shared" si="60"/>
        <v>122.322</v>
      </c>
      <c r="K106" s="20">
        <f t="shared" si="60"/>
        <v>5990.379999999999</v>
      </c>
      <c r="L106" s="20">
        <f t="shared" si="60"/>
        <v>6112.701999999999</v>
      </c>
      <c r="M106" s="20">
        <f t="shared" si="60"/>
        <v>0</v>
      </c>
      <c r="N106" s="20">
        <f t="shared" si="60"/>
        <v>0</v>
      </c>
      <c r="O106" s="20">
        <f t="shared" si="60"/>
        <v>0</v>
      </c>
      <c r="P106" s="20">
        <f t="shared" si="60"/>
        <v>0</v>
      </c>
      <c r="Q106" s="59">
        <f t="shared" si="60"/>
        <v>0</v>
      </c>
      <c r="R106" s="59">
        <f t="shared" si="60"/>
        <v>0</v>
      </c>
      <c r="S106" s="20">
        <f t="shared" si="60"/>
        <v>0</v>
      </c>
      <c r="T106" s="22"/>
    </row>
    <row r="107" spans="1:20" ht="12.75" customHeight="1">
      <c r="A107" s="78"/>
      <c r="B107" s="75"/>
      <c r="C107" s="76"/>
      <c r="D107" s="31" t="s">
        <v>65</v>
      </c>
      <c r="E107" s="69">
        <v>45.8</v>
      </c>
      <c r="F107" s="67">
        <v>0.87</v>
      </c>
      <c r="G107" s="67">
        <v>40</v>
      </c>
      <c r="H107" s="58">
        <f>E107*F107</f>
        <v>39.846</v>
      </c>
      <c r="I107" s="15">
        <f>E107*G107</f>
        <v>1832</v>
      </c>
      <c r="J107" s="16">
        <f>(E107*F107)</f>
        <v>39.846</v>
      </c>
      <c r="K107" s="16">
        <f>E107*G107</f>
        <v>1832</v>
      </c>
      <c r="L107" s="17">
        <f>SUM(J107,K107)</f>
        <v>1871.846</v>
      </c>
      <c r="M107" s="15">
        <f aca="true" t="shared" si="61" ref="M107:N109">J107-H107</f>
        <v>0</v>
      </c>
      <c r="N107" s="15">
        <f t="shared" si="61"/>
        <v>0</v>
      </c>
      <c r="O107" s="16"/>
      <c r="P107" s="16"/>
      <c r="Q107" s="58"/>
      <c r="R107" s="58"/>
      <c r="S107" s="15"/>
      <c r="T107" s="18"/>
    </row>
    <row r="108" spans="1:20" ht="12.75" customHeight="1">
      <c r="A108" s="78"/>
      <c r="B108" s="75"/>
      <c r="C108" s="76"/>
      <c r="D108" s="31" t="s">
        <v>66</v>
      </c>
      <c r="E108" s="69">
        <v>51.28</v>
      </c>
      <c r="F108" s="67">
        <v>0.87</v>
      </c>
      <c r="G108" s="67">
        <v>40</v>
      </c>
      <c r="H108" s="58">
        <f>E108*F108</f>
        <v>44.6136</v>
      </c>
      <c r="I108" s="15">
        <f>E108*G108</f>
        <v>2051.2</v>
      </c>
      <c r="J108" s="16">
        <f>(E108*F108)</f>
        <v>44.6136</v>
      </c>
      <c r="K108" s="16">
        <f>E108*G108</f>
        <v>2051.2</v>
      </c>
      <c r="L108" s="17">
        <f>SUM(J108,K108)</f>
        <v>2095.8136</v>
      </c>
      <c r="M108" s="15">
        <f t="shared" si="61"/>
        <v>0</v>
      </c>
      <c r="N108" s="15">
        <f t="shared" si="61"/>
        <v>0</v>
      </c>
      <c r="O108" s="16"/>
      <c r="P108" s="16"/>
      <c r="Q108" s="58"/>
      <c r="R108" s="58"/>
      <c r="S108" s="15"/>
      <c r="T108" s="18"/>
    </row>
    <row r="109" spans="1:20" ht="12.75" customHeight="1">
      <c r="A109" s="78"/>
      <c r="B109" s="75"/>
      <c r="C109" s="76"/>
      <c r="D109" s="31" t="s">
        <v>67</v>
      </c>
      <c r="E109" s="69">
        <v>53.5</v>
      </c>
      <c r="F109" s="67">
        <v>0.87</v>
      </c>
      <c r="G109" s="67">
        <v>40</v>
      </c>
      <c r="H109" s="58">
        <f>E109*F109</f>
        <v>46.545</v>
      </c>
      <c r="I109" s="15">
        <f>E109*G109</f>
        <v>2140</v>
      </c>
      <c r="J109" s="16">
        <f>(E109*F109)</f>
        <v>46.545</v>
      </c>
      <c r="K109" s="16">
        <f>E109*G109</f>
        <v>2140</v>
      </c>
      <c r="L109" s="17">
        <f>SUM(J109,K109)</f>
        <v>2186.545</v>
      </c>
      <c r="M109" s="15">
        <f t="shared" si="61"/>
        <v>0</v>
      </c>
      <c r="N109" s="15">
        <f t="shared" si="61"/>
        <v>0</v>
      </c>
      <c r="O109" s="16"/>
      <c r="P109" s="16"/>
      <c r="Q109" s="58"/>
      <c r="R109" s="58"/>
      <c r="S109" s="15"/>
      <c r="T109" s="18"/>
    </row>
    <row r="110" spans="1:20" ht="12.75" customHeight="1">
      <c r="A110" s="78"/>
      <c r="B110" s="75"/>
      <c r="C110" s="76"/>
      <c r="D110" s="19" t="s">
        <v>68</v>
      </c>
      <c r="E110" s="20">
        <f>SUM(E107,E108,E109)</f>
        <v>150.57999999999998</v>
      </c>
      <c r="F110" s="20"/>
      <c r="G110" s="20"/>
      <c r="H110" s="20">
        <f>SUM(H107,H108,H109)</f>
        <v>131.00459999999998</v>
      </c>
      <c r="I110" s="20">
        <f>SUM(I107,I108,I109)</f>
        <v>6023.2</v>
      </c>
      <c r="J110" s="20">
        <f aca="true" t="shared" si="62" ref="J110:S110">SUM(J107,J108,J109)</f>
        <v>131.00459999999998</v>
      </c>
      <c r="K110" s="20">
        <f t="shared" si="62"/>
        <v>6023.2</v>
      </c>
      <c r="L110" s="20">
        <f t="shared" si="62"/>
        <v>6154.2046</v>
      </c>
      <c r="M110" s="20">
        <f t="shared" si="62"/>
        <v>0</v>
      </c>
      <c r="N110" s="20">
        <f t="shared" si="62"/>
        <v>0</v>
      </c>
      <c r="O110" s="20">
        <f t="shared" si="62"/>
        <v>0</v>
      </c>
      <c r="P110" s="20">
        <f t="shared" si="62"/>
        <v>0</v>
      </c>
      <c r="Q110" s="59">
        <f t="shared" si="62"/>
        <v>0</v>
      </c>
      <c r="R110" s="59">
        <f t="shared" si="62"/>
        <v>0</v>
      </c>
      <c r="S110" s="20">
        <f t="shared" si="62"/>
        <v>0</v>
      </c>
      <c r="T110" s="22"/>
    </row>
    <row r="111" spans="1:20" ht="12.75" customHeight="1">
      <c r="A111" s="78"/>
      <c r="B111" s="75"/>
      <c r="C111" s="76"/>
      <c r="D111" s="31" t="s">
        <v>69</v>
      </c>
      <c r="E111" s="69">
        <v>69.46</v>
      </c>
      <c r="F111" s="67">
        <v>0.87</v>
      </c>
      <c r="G111" s="67">
        <v>40</v>
      </c>
      <c r="H111" s="58">
        <f>E111*F111</f>
        <v>60.43019999999999</v>
      </c>
      <c r="I111" s="15">
        <f>E111*G111</f>
        <v>2778.3999999999996</v>
      </c>
      <c r="J111" s="16">
        <f>(E111*F111)</f>
        <v>60.43019999999999</v>
      </c>
      <c r="K111" s="16">
        <f>E111*G111</f>
        <v>2778.3999999999996</v>
      </c>
      <c r="L111" s="17">
        <f>SUM(J111,K111)</f>
        <v>2838.8301999999994</v>
      </c>
      <c r="M111" s="15">
        <f aca="true" t="shared" si="63" ref="M111:N113">J111-H111</f>
        <v>0</v>
      </c>
      <c r="N111" s="15">
        <f t="shared" si="63"/>
        <v>0</v>
      </c>
      <c r="O111" s="16"/>
      <c r="P111" s="16"/>
      <c r="Q111" s="58"/>
      <c r="R111" s="58"/>
      <c r="S111" s="15"/>
      <c r="T111" s="18"/>
    </row>
    <row r="112" spans="1:20" ht="12.75" customHeight="1">
      <c r="A112" s="78"/>
      <c r="B112" s="75"/>
      <c r="C112" s="76"/>
      <c r="D112" s="31" t="s">
        <v>70</v>
      </c>
      <c r="E112" s="69">
        <v>65.02</v>
      </c>
      <c r="F112" s="67">
        <v>0.87</v>
      </c>
      <c r="G112" s="67">
        <v>40</v>
      </c>
      <c r="H112" s="58">
        <f>E112*F112</f>
        <v>56.5674</v>
      </c>
      <c r="I112" s="15">
        <f>E112*G112</f>
        <v>2600.7999999999997</v>
      </c>
      <c r="J112" s="16">
        <f>(E112*F112)</f>
        <v>56.5674</v>
      </c>
      <c r="K112" s="16">
        <f>E112*G112</f>
        <v>2600.7999999999997</v>
      </c>
      <c r="L112" s="17">
        <f>SUM(J112,K112)</f>
        <v>2657.3673999999996</v>
      </c>
      <c r="M112" s="15">
        <f t="shared" si="63"/>
        <v>0</v>
      </c>
      <c r="N112" s="15">
        <f t="shared" si="63"/>
        <v>0</v>
      </c>
      <c r="O112" s="16"/>
      <c r="P112" s="16"/>
      <c r="Q112" s="58"/>
      <c r="R112" s="58"/>
      <c r="S112" s="15"/>
      <c r="T112" s="18"/>
    </row>
    <row r="113" spans="1:20" ht="12.75" customHeight="1">
      <c r="A113" s="78"/>
      <c r="B113" s="75"/>
      <c r="C113" s="76"/>
      <c r="D113" s="31" t="s">
        <v>71</v>
      </c>
      <c r="E113" s="70">
        <v>58.88</v>
      </c>
      <c r="F113" s="67">
        <v>0.87</v>
      </c>
      <c r="G113" s="67">
        <v>40</v>
      </c>
      <c r="H113" s="58">
        <f>E113*F113</f>
        <v>51.2256</v>
      </c>
      <c r="I113" s="15">
        <f>E113*G113</f>
        <v>2355.2000000000003</v>
      </c>
      <c r="J113" s="16">
        <f>(E113*F113)</f>
        <v>51.2256</v>
      </c>
      <c r="K113" s="16">
        <f>E113*G113</f>
        <v>2355.2000000000003</v>
      </c>
      <c r="L113" s="17">
        <f>SUM(J113,K113)</f>
        <v>2406.4256000000005</v>
      </c>
      <c r="M113" s="15">
        <f t="shared" si="63"/>
        <v>0</v>
      </c>
      <c r="N113" s="15">
        <f t="shared" si="63"/>
        <v>0</v>
      </c>
      <c r="O113" s="16"/>
      <c r="P113" s="16"/>
      <c r="Q113" s="58">
        <v>10049.16</v>
      </c>
      <c r="R113" s="58"/>
      <c r="S113" s="15"/>
      <c r="T113" s="18"/>
    </row>
    <row r="114" spans="1:20" ht="12.75" customHeight="1">
      <c r="A114" s="78"/>
      <c r="B114" s="75"/>
      <c r="C114" s="76"/>
      <c r="D114" s="19" t="s">
        <v>72</v>
      </c>
      <c r="E114" s="20">
        <f>SUM(E111,E112,E113)</f>
        <v>193.35999999999999</v>
      </c>
      <c r="F114" s="20"/>
      <c r="G114" s="20"/>
      <c r="H114" s="20">
        <f>SUM(H111,H112,H113)</f>
        <v>168.2232</v>
      </c>
      <c r="I114" s="20">
        <f>SUM(I111,I112,I113)</f>
        <v>7734.4</v>
      </c>
      <c r="J114" s="20">
        <f aca="true" t="shared" si="64" ref="J114:S114">SUM(J111,J112,J113)</f>
        <v>168.2232</v>
      </c>
      <c r="K114" s="20">
        <f t="shared" si="64"/>
        <v>7734.4</v>
      </c>
      <c r="L114" s="20">
        <f t="shared" si="64"/>
        <v>7902.6232</v>
      </c>
      <c r="M114" s="20">
        <f t="shared" si="64"/>
        <v>0</v>
      </c>
      <c r="N114" s="20">
        <f t="shared" si="64"/>
        <v>0</v>
      </c>
      <c r="O114" s="20">
        <f t="shared" si="64"/>
        <v>0</v>
      </c>
      <c r="P114" s="20">
        <f t="shared" si="64"/>
        <v>0</v>
      </c>
      <c r="Q114" s="59">
        <f t="shared" si="64"/>
        <v>10049.16</v>
      </c>
      <c r="R114" s="59">
        <f t="shared" si="64"/>
        <v>0</v>
      </c>
      <c r="S114" s="20">
        <f t="shared" si="64"/>
        <v>0</v>
      </c>
      <c r="T114" s="22"/>
    </row>
    <row r="115" spans="1:20" ht="12.75" customHeight="1">
      <c r="A115" s="78"/>
      <c r="B115" s="75"/>
      <c r="C115" s="76"/>
      <c r="D115" s="31" t="s">
        <v>73</v>
      </c>
      <c r="E115" s="69">
        <v>66.28</v>
      </c>
      <c r="F115" s="67">
        <v>0.87</v>
      </c>
      <c r="G115" s="67">
        <v>40</v>
      </c>
      <c r="H115" s="58">
        <f>E115*F115</f>
        <v>57.6636</v>
      </c>
      <c r="I115" s="15">
        <f>E115*G115</f>
        <v>2651.2</v>
      </c>
      <c r="J115" s="16">
        <f>(E115*F115)</f>
        <v>57.6636</v>
      </c>
      <c r="K115" s="16">
        <f>E115*G115</f>
        <v>2651.2</v>
      </c>
      <c r="L115" s="17">
        <f>SUM(J115,K115)</f>
        <v>2708.8635999999997</v>
      </c>
      <c r="M115" s="15">
        <f aca="true" t="shared" si="65" ref="M115:N117">J115-H115</f>
        <v>0</v>
      </c>
      <c r="N115" s="15">
        <f t="shared" si="65"/>
        <v>0</v>
      </c>
      <c r="O115" s="16"/>
      <c r="P115" s="16"/>
      <c r="Q115" s="58"/>
      <c r="R115" s="58"/>
      <c r="S115" s="15"/>
      <c r="T115" s="18"/>
    </row>
    <row r="116" spans="1:20" ht="12.75" customHeight="1">
      <c r="A116" s="78"/>
      <c r="B116" s="75"/>
      <c r="C116" s="76"/>
      <c r="D116" s="31" t="s">
        <v>74</v>
      </c>
      <c r="E116" s="69"/>
      <c r="F116" s="67">
        <v>0.87</v>
      </c>
      <c r="G116" s="67">
        <v>40</v>
      </c>
      <c r="H116" s="58">
        <f>E116*F116</f>
        <v>0</v>
      </c>
      <c r="I116" s="15">
        <f>E116*G116</f>
        <v>0</v>
      </c>
      <c r="J116" s="16">
        <f>(E116*F116)</f>
        <v>0</v>
      </c>
      <c r="K116" s="16">
        <f>E116*G116</f>
        <v>0</v>
      </c>
      <c r="L116" s="17">
        <f>SUM(J116,K116)</f>
        <v>0</v>
      </c>
      <c r="M116" s="15">
        <f t="shared" si="65"/>
        <v>0</v>
      </c>
      <c r="N116" s="15">
        <f t="shared" si="65"/>
        <v>0</v>
      </c>
      <c r="O116" s="16"/>
      <c r="P116" s="16"/>
      <c r="Q116" s="58"/>
      <c r="R116" s="58"/>
      <c r="S116" s="15"/>
      <c r="T116" s="18"/>
    </row>
    <row r="117" spans="1:20" ht="12.75" customHeight="1">
      <c r="A117" s="78"/>
      <c r="B117" s="75"/>
      <c r="C117" s="76"/>
      <c r="D117" s="31" t="s">
        <v>75</v>
      </c>
      <c r="E117" s="70"/>
      <c r="F117" s="67">
        <v>0.87</v>
      </c>
      <c r="G117" s="67">
        <v>40</v>
      </c>
      <c r="H117" s="58">
        <f>E117*F117</f>
        <v>0</v>
      </c>
      <c r="I117" s="15">
        <f>E117*G117</f>
        <v>0</v>
      </c>
      <c r="J117" s="16">
        <f>(E117*F117)</f>
        <v>0</v>
      </c>
      <c r="K117" s="16">
        <f>E117*G117</f>
        <v>0</v>
      </c>
      <c r="L117" s="17">
        <f>SUM(J117,K117)</f>
        <v>0</v>
      </c>
      <c r="M117" s="15">
        <f t="shared" si="65"/>
        <v>0</v>
      </c>
      <c r="N117" s="15">
        <f t="shared" si="65"/>
        <v>0</v>
      </c>
      <c r="O117" s="16"/>
      <c r="P117" s="16"/>
      <c r="Q117" s="58"/>
      <c r="R117" s="58"/>
      <c r="S117" s="15"/>
      <c r="T117" s="18"/>
    </row>
    <row r="118" spans="1:20" ht="24">
      <c r="A118" s="39"/>
      <c r="B118" s="21"/>
      <c r="C118" s="21"/>
      <c r="D118" s="19" t="s">
        <v>76</v>
      </c>
      <c r="E118" s="20">
        <f>SUM(E115,E116,E117)</f>
        <v>66.28</v>
      </c>
      <c r="F118" s="20"/>
      <c r="G118" s="20"/>
      <c r="H118" s="20">
        <f>SUM(H115,H116,H117)</f>
        <v>57.6636</v>
      </c>
      <c r="I118" s="20">
        <f>SUM(I115,I116,I117)</f>
        <v>2651.2</v>
      </c>
      <c r="J118" s="20">
        <f aca="true" t="shared" si="66" ref="J118:S118">SUM(J115,J116,J117)</f>
        <v>57.6636</v>
      </c>
      <c r="K118" s="20">
        <f t="shared" si="66"/>
        <v>2651.2</v>
      </c>
      <c r="L118" s="20">
        <f t="shared" si="66"/>
        <v>2708.8635999999997</v>
      </c>
      <c r="M118" s="20">
        <f t="shared" si="66"/>
        <v>0</v>
      </c>
      <c r="N118" s="20">
        <f t="shared" si="66"/>
        <v>0</v>
      </c>
      <c r="O118" s="20">
        <f t="shared" si="66"/>
        <v>0</v>
      </c>
      <c r="P118" s="20">
        <f t="shared" si="66"/>
        <v>0</v>
      </c>
      <c r="Q118" s="59">
        <f t="shared" si="66"/>
        <v>0</v>
      </c>
      <c r="R118" s="59">
        <f t="shared" si="66"/>
        <v>0</v>
      </c>
      <c r="S118" s="20">
        <f t="shared" si="66"/>
        <v>0</v>
      </c>
      <c r="T118" s="22"/>
    </row>
    <row r="119" spans="1:20" s="37" customFormat="1" ht="24">
      <c r="A119" s="44"/>
      <c r="B119" s="44"/>
      <c r="C119" s="46"/>
      <c r="D119" s="41" t="s">
        <v>85</v>
      </c>
      <c r="E119" s="42">
        <f>E106+E110+E114+E118</f>
        <v>550.8199999999999</v>
      </c>
      <c r="F119" s="42"/>
      <c r="G119" s="42"/>
      <c r="H119" s="42">
        <f>H106+H110+H114+H118</f>
        <v>479.2134</v>
      </c>
      <c r="I119" s="42">
        <f>I106+I110+I114+I118</f>
        <v>22399.179999999997</v>
      </c>
      <c r="J119" s="42">
        <f>SUM(J106+J110+J114+J118)</f>
        <v>479.2134</v>
      </c>
      <c r="K119" s="42">
        <f aca="true" t="shared" si="67" ref="K119:S119">SUM(K106+K110+K114+K118)</f>
        <v>22399.179999999997</v>
      </c>
      <c r="L119" s="42">
        <f t="shared" si="67"/>
        <v>22878.393399999997</v>
      </c>
      <c r="M119" s="42">
        <f t="shared" si="67"/>
        <v>0</v>
      </c>
      <c r="N119" s="42">
        <f t="shared" si="67"/>
        <v>0</v>
      </c>
      <c r="O119" s="42">
        <f t="shared" si="67"/>
        <v>0</v>
      </c>
      <c r="P119" s="42">
        <f t="shared" si="67"/>
        <v>0</v>
      </c>
      <c r="Q119" s="62">
        <f t="shared" si="67"/>
        <v>10049.16</v>
      </c>
      <c r="R119" s="62">
        <f t="shared" si="67"/>
        <v>0</v>
      </c>
      <c r="S119" s="42">
        <f t="shared" si="67"/>
        <v>0</v>
      </c>
      <c r="T119" s="45"/>
    </row>
    <row r="120" spans="1:20" s="37" customFormat="1" ht="36">
      <c r="A120" s="29"/>
      <c r="B120" s="29"/>
      <c r="C120" s="35"/>
      <c r="D120" s="26" t="s">
        <v>90</v>
      </c>
      <c r="E120" s="27">
        <f>E119+'2017'!E120</f>
        <v>3326.4799999999996</v>
      </c>
      <c r="F120" s="27"/>
      <c r="G120" s="27"/>
      <c r="H120" s="27">
        <f>H119+'2017'!H120</f>
        <v>2779.6848000000005</v>
      </c>
      <c r="I120" s="27">
        <f>I119+'2017'!I120</f>
        <v>105661.87999999999</v>
      </c>
      <c r="J120" s="27">
        <f>J119+'2017'!J120</f>
        <v>2779.6848000000005</v>
      </c>
      <c r="K120" s="27">
        <f>K119+'2017'!K120</f>
        <v>105661.87999999999</v>
      </c>
      <c r="L120" s="27">
        <f>L119+'2017'!L120</f>
        <v>108441.5648</v>
      </c>
      <c r="M120" s="27">
        <f>M119+'2017'!M120</f>
        <v>0</v>
      </c>
      <c r="N120" s="27">
        <f>N119+'2017'!N120</f>
        <v>0</v>
      </c>
      <c r="O120" s="27">
        <f>O119+'2017'!O120</f>
        <v>0</v>
      </c>
      <c r="P120" s="27">
        <f>P119+'2017'!P120</f>
        <v>0</v>
      </c>
      <c r="Q120" s="27">
        <f>Q119+'2017'!Q120</f>
        <v>58868.16</v>
      </c>
      <c r="R120" s="27">
        <f>R119+'2017'!R120</f>
        <v>0</v>
      </c>
      <c r="S120" s="27">
        <f>S119+'2017'!S120</f>
        <v>0</v>
      </c>
      <c r="T120" s="30"/>
    </row>
    <row r="121" spans="4:19" ht="38.25">
      <c r="D121" s="53" t="s">
        <v>91</v>
      </c>
      <c r="E121" s="64">
        <f>E41+E42+E62+E81+E100+E119</f>
        <v>29913.44</v>
      </c>
      <c r="F121" s="64"/>
      <c r="G121" s="64"/>
      <c r="H121" s="64">
        <f>H41+H42+H62+H81+H100+H119</f>
        <v>26204.993199999997</v>
      </c>
      <c r="I121" s="64">
        <f>I41+I42+I62+I81+I100+I119</f>
        <v>1214620.7</v>
      </c>
      <c r="J121" s="64">
        <f aca="true" t="shared" si="68" ref="J121:S121">J41+J42+J62+J81+J100+J119</f>
        <v>26204.993199999997</v>
      </c>
      <c r="K121" s="64">
        <f t="shared" si="68"/>
        <v>1214620.7</v>
      </c>
      <c r="L121" s="64">
        <f t="shared" si="68"/>
        <v>1240825.6932000003</v>
      </c>
      <c r="M121" s="64">
        <f t="shared" si="68"/>
        <v>0</v>
      </c>
      <c r="N121" s="64">
        <f t="shared" si="68"/>
        <v>0</v>
      </c>
      <c r="O121" s="64">
        <f t="shared" si="68"/>
        <v>0</v>
      </c>
      <c r="P121" s="64">
        <f t="shared" si="68"/>
        <v>0</v>
      </c>
      <c r="Q121" s="65">
        <f t="shared" si="68"/>
        <v>1144896.7199999997</v>
      </c>
      <c r="R121" s="65">
        <f t="shared" si="68"/>
        <v>0</v>
      </c>
      <c r="S121" s="64">
        <f t="shared" si="68"/>
        <v>0</v>
      </c>
    </row>
  </sheetData>
  <sheetProtection sheet="1" objects="1" scenarios="1"/>
  <mergeCells count="34">
    <mergeCell ref="A102:A117"/>
    <mergeCell ref="B102:B117"/>
    <mergeCell ref="C102:C117"/>
    <mergeCell ref="A64:A79"/>
    <mergeCell ref="B64:B79"/>
    <mergeCell ref="C64:C79"/>
    <mergeCell ref="A83:A98"/>
    <mergeCell ref="B83:B98"/>
    <mergeCell ref="C83:C98"/>
    <mergeCell ref="T2:T5"/>
    <mergeCell ref="A7:A37"/>
    <mergeCell ref="B7:B40"/>
    <mergeCell ref="C7:C40"/>
    <mergeCell ref="A45:A60"/>
    <mergeCell ref="B45:B60"/>
    <mergeCell ref="C45:C60"/>
    <mergeCell ref="N2:N5"/>
    <mergeCell ref="O2:O5"/>
    <mergeCell ref="P2:P5"/>
    <mergeCell ref="Q2:Q5"/>
    <mergeCell ref="R2:R5"/>
    <mergeCell ref="S2:S5"/>
    <mergeCell ref="G2:G5"/>
    <mergeCell ref="H2:I4"/>
    <mergeCell ref="J2:J5"/>
    <mergeCell ref="K2:K5"/>
    <mergeCell ref="L2:L5"/>
    <mergeCell ref="M2:M5"/>
    <mergeCell ref="C1:D1"/>
    <mergeCell ref="A2:A5"/>
    <mergeCell ref="B2:B5"/>
    <mergeCell ref="C2:C5"/>
    <mergeCell ref="D2:E4"/>
    <mergeCell ref="F2:F5"/>
  </mergeCells>
  <printOptions/>
  <pageMargins left="0.7" right="0.5902777777777778" top="0.75" bottom="0.75" header="0.5118055555555555" footer="0.5118055555555555"/>
  <pageSetup fitToHeight="0" fitToWidth="1" horizontalDpi="300" verticalDpi="300" orientation="landscape" paperSize="9" scale="53" r:id="rId1"/>
  <rowBreaks count="2" manualBreakCount="2">
    <brk id="44" max="255" man="1"/>
    <brk id="1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Ivanova</dc:creator>
  <cp:keywords/>
  <dc:description/>
  <cp:lastModifiedBy>Diana Ivanova</cp:lastModifiedBy>
  <dcterms:created xsi:type="dcterms:W3CDTF">2018-11-06T13:00:32Z</dcterms:created>
  <dcterms:modified xsi:type="dcterms:W3CDTF">2018-11-06T13:00:32Z</dcterms:modified>
  <cp:category/>
  <cp:version/>
  <cp:contentType/>
  <cp:contentStatus/>
</cp:coreProperties>
</file>