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65" windowWidth="10830" windowHeight="9855" firstSheet="8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<sst xmlns="http://schemas.openxmlformats.org/spreadsheetml/2006/main" count="2757" uniqueCount="36">
  <si>
    <t>Пункт</t>
  </si>
  <si>
    <t>Община</t>
  </si>
  <si>
    <t>Измерена 
концентрация
µg/m3</t>
  </si>
  <si>
    <t>Превишение на 
ПС за СДН 
/в пъти ПС за СДН/</t>
  </si>
  <si>
    <t>Пловдив</t>
  </si>
  <si>
    <t>Асеновград</t>
  </si>
  <si>
    <t>Д. Воден</t>
  </si>
  <si>
    <t>112234916
Д. Воден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</si>
  <si>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</si>
  <si>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</si>
  <si>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</si>
  <si>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r>
      <t xml:space="preserve">ФПЧ </t>
    </r>
    <r>
      <rPr>
        <vertAlign val="subscript"/>
        <sz val="10"/>
        <rFont val="Arial"/>
        <family val="2"/>
      </rPr>
      <t>10</t>
    </r>
  </si>
  <si>
    <t>Брой регистрирани данни  (за 24 часа)
 от началото на годината до момента:</t>
  </si>
  <si>
    <t>Брой регистрирани превишения през месеца</t>
  </si>
  <si>
    <t>Брой регистрирани превишения от началото на годината до момента:</t>
  </si>
  <si>
    <t>Времеви обхавт (%)</t>
  </si>
  <si>
    <t>дата</t>
  </si>
  <si>
    <t>АИС "Баня Старинна"</t>
  </si>
  <si>
    <t>Забележка</t>
  </si>
  <si>
    <t>АИС "Каменица"</t>
  </si>
  <si>
    <t>Времеви обхват (%)</t>
  </si>
  <si>
    <t>АИС "ЖК Тракия"</t>
  </si>
  <si>
    <t>Брой регистрирани данни през месеца:</t>
  </si>
  <si>
    <t>Брой регистрирани данни от началото на годината до момента:</t>
  </si>
  <si>
    <t>Данни за измерени концентрации на прахови частици в пунктовете за мониторинг 
на територията на РИОСВ - Пловдив за м. януари 2023 г.</t>
  </si>
  <si>
    <t>Данни за измерени концентрации на прахови частици в пунктовете за мониторинг 
на територията на РИОСВ - Пловдив за м. февруари 2023 г.</t>
  </si>
  <si>
    <t>Данни за измерени концентрации на прахови частици в пунктовете за мониторинг 
на територията на РИОСВ - Пловдив за м. март  2023 г.</t>
  </si>
  <si>
    <t>Данни за измерени концентрации на прахови частици в пунктовете за мониторинг 
на територията на РИОСВ - Пловдив за м. април 2023 г.</t>
  </si>
  <si>
    <t>Данни за измерени концентрации на прахови частици в пунктовете за мониторинг 
на територията на РИОСВ - Пловдив за м. май  2023 г.</t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</si>
  <si>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юни  2023 г.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</si>
  <si>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юли 2023 г.</t>
    </r>
  </si>
  <si>
    <t>Данни за измерени концентрации на прахови частици в пунктовете за мониторинг 
на територията на РИОСВ - Пловдив за м. август 2023 г.</t>
  </si>
  <si>
    <t>Данни за измерени концентрации на прахови частици в пунктовете за мониторинг 
на територията на РИОСВ - Пловдив за м. септември  2023 г.</t>
  </si>
  <si>
    <t>Данни за измерени концентрации на прахови частици в пунктовете за мониторинг 
на територията на РИОСВ - Пловдив за м. октомври 2023 г.</t>
  </si>
  <si>
    <t>Данни за измерени концентрации на прахови частици в пунктовете за мониторинг 
на територията на РИОСВ - Пловдив за м. ноември 2023 г.</t>
  </si>
  <si>
    <t>Данни за измерени концентрации на прахови частици в пунктовете за мониторинг 
на територията на РИОСВ - Пловдив за м. декември 2023 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</si>
</sst>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0.000000"/>
    <numFmt numFmtId="192" formatCode="d/m/yyyy\ &quot;г.&quot;;@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0.00000000"/>
    <numFmt numFmtId="198" formatCode="&quot;Вкл.&quot;;&quot; Вкл. &quot;;&quot; Изкл.&quot;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86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 vertical="justify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Нормален 4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84" zoomScaleSheetLayoutView="84" zoomScalePageLayoutView="0" workbookViewId="0" topLeftCell="A94">
      <selection activeCell="K15" sqref="K15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24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44927</v>
      </c>
      <c r="D8" s="22">
        <v>45</v>
      </c>
      <c r="E8" s="4" t="str">
        <f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44928</v>
      </c>
      <c r="D9" s="22">
        <v>45</v>
      </c>
      <c r="E9" s="4" t="str">
        <f>IF(D9/50&gt;1,D9/50,"-")</f>
        <v>-</v>
      </c>
      <c r="F9" s="3"/>
    </row>
    <row r="10" spans="1:6" ht="12.75">
      <c r="A10" s="3" t="s">
        <v>6</v>
      </c>
      <c r="B10" s="3" t="s">
        <v>5</v>
      </c>
      <c r="C10" s="13">
        <v>44929</v>
      </c>
      <c r="D10" s="22">
        <v>59</v>
      </c>
      <c r="E10" s="4">
        <f>IF(D10/50&gt;1,D10/50,"-")</f>
        <v>1.18</v>
      </c>
      <c r="F10" s="3"/>
    </row>
    <row r="11" spans="1:6" ht="12.75">
      <c r="A11" s="3" t="s">
        <v>6</v>
      </c>
      <c r="B11" s="3" t="s">
        <v>5</v>
      </c>
      <c r="C11" s="13">
        <v>44930</v>
      </c>
      <c r="D11" s="22">
        <v>51</v>
      </c>
      <c r="E11" s="4">
        <f aca="true" t="shared" si="0" ref="E11:E38">IF(D11/50&gt;1,D11/50,"-")</f>
        <v>1.02</v>
      </c>
      <c r="F11" s="3"/>
    </row>
    <row r="12" spans="1:6" ht="12.75">
      <c r="A12" s="3" t="s">
        <v>6</v>
      </c>
      <c r="B12" s="3" t="s">
        <v>5</v>
      </c>
      <c r="C12" s="13">
        <v>44931</v>
      </c>
      <c r="D12" s="22">
        <v>34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44932</v>
      </c>
      <c r="D13" s="22">
        <v>21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44933</v>
      </c>
      <c r="D14" s="22">
        <v>41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44934</v>
      </c>
      <c r="D15" s="22">
        <v>57</v>
      </c>
      <c r="E15" s="4">
        <f t="shared" si="0"/>
        <v>1.14</v>
      </c>
      <c r="F15" s="3"/>
    </row>
    <row r="16" spans="1:6" ht="12.75">
      <c r="A16" s="3" t="s">
        <v>6</v>
      </c>
      <c r="B16" s="3" t="s">
        <v>5</v>
      </c>
      <c r="C16" s="13">
        <v>44935</v>
      </c>
      <c r="D16" s="22">
        <v>86</v>
      </c>
      <c r="E16" s="4">
        <f t="shared" si="0"/>
        <v>1.72</v>
      </c>
      <c r="F16" s="3"/>
    </row>
    <row r="17" spans="1:6" ht="12.75">
      <c r="A17" s="3" t="s">
        <v>6</v>
      </c>
      <c r="B17" s="3" t="s">
        <v>5</v>
      </c>
      <c r="C17" s="13">
        <v>44936</v>
      </c>
      <c r="D17" s="22">
        <v>50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44937</v>
      </c>
      <c r="D18" s="22">
        <v>24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44938</v>
      </c>
      <c r="D19" s="22">
        <v>35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44939</v>
      </c>
      <c r="D20" s="14">
        <v>48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44940</v>
      </c>
      <c r="D21" s="22">
        <v>34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44941</v>
      </c>
      <c r="D22" s="22">
        <v>29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44942</v>
      </c>
      <c r="D23" s="22">
        <v>51</v>
      </c>
      <c r="E23" s="4">
        <f t="shared" si="0"/>
        <v>1.02</v>
      </c>
      <c r="F23" s="3"/>
    </row>
    <row r="24" spans="1:6" ht="12.75">
      <c r="A24" s="3" t="s">
        <v>6</v>
      </c>
      <c r="B24" s="3" t="s">
        <v>5</v>
      </c>
      <c r="C24" s="13">
        <v>44943</v>
      </c>
      <c r="D24" s="22">
        <v>46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44944</v>
      </c>
      <c r="D25" s="22">
        <v>68</v>
      </c>
      <c r="E25" s="4">
        <f t="shared" si="0"/>
        <v>1.36</v>
      </c>
      <c r="F25" s="3"/>
    </row>
    <row r="26" spans="1:6" ht="12.75">
      <c r="A26" s="3" t="s">
        <v>6</v>
      </c>
      <c r="B26" s="3" t="s">
        <v>5</v>
      </c>
      <c r="C26" s="13">
        <v>44945</v>
      </c>
      <c r="D26" s="22">
        <v>24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44946</v>
      </c>
      <c r="D27" s="22">
        <v>20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44947</v>
      </c>
      <c r="D28" s="22">
        <v>53</v>
      </c>
      <c r="E28" s="4">
        <f t="shared" si="0"/>
        <v>1.06</v>
      </c>
      <c r="F28" s="3"/>
    </row>
    <row r="29" spans="1:6" ht="12.75">
      <c r="A29" s="3" t="s">
        <v>6</v>
      </c>
      <c r="B29" s="3" t="s">
        <v>5</v>
      </c>
      <c r="C29" s="13">
        <v>44948</v>
      </c>
      <c r="D29" s="22">
        <v>38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44949</v>
      </c>
      <c r="D30" s="22">
        <v>29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44950</v>
      </c>
      <c r="D31" s="22">
        <v>27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44951</v>
      </c>
      <c r="D32" s="22">
        <v>30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44952</v>
      </c>
      <c r="D33" s="14">
        <v>38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44953</v>
      </c>
      <c r="D34" s="14">
        <v>127</v>
      </c>
      <c r="E34" s="4">
        <f t="shared" si="0"/>
        <v>2.54</v>
      </c>
      <c r="F34" s="3"/>
    </row>
    <row r="35" spans="1:6" ht="12.75">
      <c r="A35" s="3" t="s">
        <v>6</v>
      </c>
      <c r="B35" s="3" t="s">
        <v>5</v>
      </c>
      <c r="C35" s="13">
        <v>44954</v>
      </c>
      <c r="D35" s="22">
        <v>19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44955</v>
      </c>
      <c r="D36" s="22">
        <v>20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44956</v>
      </c>
      <c r="D37" s="22">
        <v>25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44957</v>
      </c>
      <c r="D38" s="22">
        <v>10.1</v>
      </c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31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януари!E39</f>
        <v>31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8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януари!E41</f>
        <v>8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41.42258064516129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E40/31*100</f>
        <v>100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44927</v>
      </c>
      <c r="D48" s="22">
        <v>101.7073364</v>
      </c>
      <c r="E48" s="4">
        <f aca="true" t="shared" si="1" ref="E48:E78">IF(D48/50&gt;1,D48/50,"-")</f>
        <v>2.034146728</v>
      </c>
      <c r="F48" s="3"/>
    </row>
    <row r="49" spans="1:6" ht="12.75">
      <c r="A49" s="3" t="s">
        <v>19</v>
      </c>
      <c r="B49" s="3" t="s">
        <v>4</v>
      </c>
      <c r="C49" s="13">
        <v>44928</v>
      </c>
      <c r="D49" s="22">
        <v>67.2733078</v>
      </c>
      <c r="E49" s="4">
        <f t="shared" si="1"/>
        <v>1.3454661559999999</v>
      </c>
      <c r="F49" s="3"/>
    </row>
    <row r="50" spans="1:6" ht="12.75">
      <c r="A50" s="3" t="s">
        <v>19</v>
      </c>
      <c r="B50" s="3" t="s">
        <v>4</v>
      </c>
      <c r="C50" s="13">
        <v>44929</v>
      </c>
      <c r="D50" s="22">
        <v>88.18825531</v>
      </c>
      <c r="E50" s="4">
        <f t="shared" si="1"/>
        <v>1.7637651062000002</v>
      </c>
      <c r="F50" s="3"/>
    </row>
    <row r="51" spans="1:6" ht="12.75">
      <c r="A51" s="3" t="s">
        <v>19</v>
      </c>
      <c r="B51" s="3" t="s">
        <v>4</v>
      </c>
      <c r="C51" s="13">
        <v>44930</v>
      </c>
      <c r="D51" s="22">
        <v>56.61099243</v>
      </c>
      <c r="E51" s="4">
        <f t="shared" si="1"/>
        <v>1.1322198486000001</v>
      </c>
      <c r="F51" s="3"/>
    </row>
    <row r="52" spans="1:6" ht="12.75">
      <c r="A52" s="3" t="s">
        <v>19</v>
      </c>
      <c r="B52" s="3" t="s">
        <v>4</v>
      </c>
      <c r="C52" s="13">
        <v>44931</v>
      </c>
      <c r="D52" s="22">
        <v>51.75074768</v>
      </c>
      <c r="E52" s="4">
        <f t="shared" si="1"/>
        <v>1.0350149536000002</v>
      </c>
      <c r="F52" s="3"/>
    </row>
    <row r="53" spans="1:6" ht="12.75">
      <c r="A53" s="3" t="s">
        <v>19</v>
      </c>
      <c r="B53" s="3" t="s">
        <v>4</v>
      </c>
      <c r="C53" s="13">
        <v>44932</v>
      </c>
      <c r="D53" s="22">
        <v>18.5317688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44933</v>
      </c>
      <c r="D54" s="22">
        <v>31.82235146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44934</v>
      </c>
      <c r="D55" s="22">
        <v>41.7615242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44935</v>
      </c>
      <c r="D56" s="22">
        <v>83.68339539</v>
      </c>
      <c r="E56" s="4">
        <f t="shared" si="1"/>
        <v>1.6736679078</v>
      </c>
      <c r="F56" s="3"/>
    </row>
    <row r="57" spans="1:6" ht="12.75">
      <c r="A57" s="3" t="s">
        <v>19</v>
      </c>
      <c r="B57" s="3" t="s">
        <v>4</v>
      </c>
      <c r="C57" s="13">
        <v>44936</v>
      </c>
      <c r="D57" s="22">
        <v>62.22741318</v>
      </c>
      <c r="E57" s="4">
        <f t="shared" si="1"/>
        <v>1.2445482636</v>
      </c>
      <c r="F57" s="3"/>
    </row>
    <row r="58" spans="1:6" ht="12.75">
      <c r="A58" s="3" t="s">
        <v>19</v>
      </c>
      <c r="B58" s="3" t="s">
        <v>4</v>
      </c>
      <c r="C58" s="13">
        <v>44937</v>
      </c>
      <c r="D58" s="22">
        <v>11.0677309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44938</v>
      </c>
      <c r="D59" s="22">
        <v>14.88754559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44939</v>
      </c>
      <c r="D60" s="22">
        <v>22.86211205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44940</v>
      </c>
      <c r="D61" s="22">
        <v>38.88840866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44941</v>
      </c>
      <c r="D62" s="22">
        <v>19.13593483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44942</v>
      </c>
      <c r="D63" s="22">
        <v>31.91515923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44943</v>
      </c>
      <c r="D64" s="22">
        <v>60.33685684</v>
      </c>
      <c r="E64" s="4">
        <f t="shared" si="1"/>
        <v>1.2067371368000002</v>
      </c>
      <c r="F64" s="3"/>
    </row>
    <row r="65" spans="1:6" ht="12.75">
      <c r="A65" s="3" t="s">
        <v>19</v>
      </c>
      <c r="B65" s="3" t="s">
        <v>4</v>
      </c>
      <c r="C65" s="13">
        <v>44944</v>
      </c>
      <c r="D65" s="22">
        <v>46.08419418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44945</v>
      </c>
      <c r="D66" s="22">
        <v>50.91279221</v>
      </c>
      <c r="E66" s="4">
        <f t="shared" si="1"/>
        <v>1.0182558442</v>
      </c>
      <c r="F66" s="3"/>
    </row>
    <row r="67" spans="1:6" ht="12.75">
      <c r="A67" s="3" t="s">
        <v>19</v>
      </c>
      <c r="B67" s="3" t="s">
        <v>4</v>
      </c>
      <c r="C67" s="13">
        <v>44946</v>
      </c>
      <c r="D67" s="22">
        <v>19.6943779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44947</v>
      </c>
      <c r="D68" s="22">
        <v>36.06216049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44948</v>
      </c>
      <c r="D69" s="22">
        <v>35.25599289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44949</v>
      </c>
      <c r="D70" s="22">
        <v>21.65509987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44950</v>
      </c>
      <c r="D71" s="22">
        <v>18.19596291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44951</v>
      </c>
      <c r="D72" s="22">
        <v>14.89123917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44952</v>
      </c>
      <c r="D73" s="22">
        <v>18.24209595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44953</v>
      </c>
      <c r="D74" s="22">
        <v>12.3158884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44954</v>
      </c>
      <c r="D75" s="22">
        <v>13.41019917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44955</v>
      </c>
      <c r="D76" s="22">
        <v>16.60610008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44956</v>
      </c>
      <c r="D77" s="22">
        <v>22.68916893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44957</v>
      </c>
      <c r="D78" s="22">
        <v>16.05291939</v>
      </c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31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януари!E79</f>
        <v>31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9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януари!E81</f>
        <v>9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36.92642039645161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E80/31*100</f>
        <v>100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44927</v>
      </c>
      <c r="D88" s="22">
        <v>106.0721817</v>
      </c>
      <c r="E88" s="4">
        <f aca="true" t="shared" si="2" ref="E88:E118">IF(D88/50&gt;1,D88/50,"-")</f>
        <v>2.1214436340000002</v>
      </c>
      <c r="F88" s="3"/>
    </row>
    <row r="89" spans="1:6" ht="12.75">
      <c r="A89" s="3" t="s">
        <v>21</v>
      </c>
      <c r="B89" s="3" t="s">
        <v>4</v>
      </c>
      <c r="C89" s="13">
        <v>44928</v>
      </c>
      <c r="D89" s="22">
        <v>76.83602905</v>
      </c>
      <c r="E89" s="4">
        <f t="shared" si="2"/>
        <v>1.536720581</v>
      </c>
      <c r="F89" s="3"/>
    </row>
    <row r="90" spans="1:6" ht="12.75">
      <c r="A90" s="3" t="s">
        <v>21</v>
      </c>
      <c r="B90" s="3" t="s">
        <v>4</v>
      </c>
      <c r="C90" s="13">
        <v>44929</v>
      </c>
      <c r="D90" s="22">
        <v>123.6199646</v>
      </c>
      <c r="E90" s="4">
        <f t="shared" si="2"/>
        <v>2.472399292</v>
      </c>
      <c r="F90" s="3"/>
    </row>
    <row r="91" spans="1:6" ht="12.75">
      <c r="A91" s="3" t="s">
        <v>21</v>
      </c>
      <c r="B91" s="3" t="s">
        <v>4</v>
      </c>
      <c r="C91" s="13">
        <v>44930</v>
      </c>
      <c r="D91" s="22">
        <v>72.38625336</v>
      </c>
      <c r="E91" s="4">
        <f t="shared" si="2"/>
        <v>1.4477250672</v>
      </c>
      <c r="F91" s="3"/>
    </row>
    <row r="92" spans="1:6" ht="12.75">
      <c r="A92" s="3" t="s">
        <v>21</v>
      </c>
      <c r="B92" s="3" t="s">
        <v>4</v>
      </c>
      <c r="C92" s="13">
        <v>44931</v>
      </c>
      <c r="D92" s="22">
        <v>75.44825745</v>
      </c>
      <c r="E92" s="4">
        <f t="shared" si="2"/>
        <v>1.508965149</v>
      </c>
      <c r="F92" s="3"/>
    </row>
    <row r="93" spans="1:6" ht="12.75">
      <c r="A93" s="3" t="s">
        <v>21</v>
      </c>
      <c r="B93" s="3" t="s">
        <v>4</v>
      </c>
      <c r="C93" s="13">
        <v>44932</v>
      </c>
      <c r="D93" s="22">
        <v>18.99011421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44933</v>
      </c>
      <c r="D94" s="22">
        <v>48.40847778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44934</v>
      </c>
      <c r="D95" s="22">
        <v>66.33618164</v>
      </c>
      <c r="E95" s="4">
        <f t="shared" si="2"/>
        <v>1.3267236328</v>
      </c>
      <c r="F95" s="3"/>
    </row>
    <row r="96" spans="1:6" ht="12.75">
      <c r="A96" s="3" t="s">
        <v>21</v>
      </c>
      <c r="B96" s="3" t="s">
        <v>4</v>
      </c>
      <c r="C96" s="13">
        <v>44935</v>
      </c>
      <c r="D96" s="22">
        <v>116.0805969</v>
      </c>
      <c r="E96" s="4">
        <f t="shared" si="2"/>
        <v>2.321611938</v>
      </c>
      <c r="F96" s="3"/>
    </row>
    <row r="97" spans="1:6" ht="12.75">
      <c r="A97" s="3" t="s">
        <v>21</v>
      </c>
      <c r="B97" s="3" t="s">
        <v>4</v>
      </c>
      <c r="C97" s="13">
        <v>44936</v>
      </c>
      <c r="D97" s="22">
        <v>72.12500763</v>
      </c>
      <c r="E97" s="4">
        <f t="shared" si="2"/>
        <v>1.4425001526</v>
      </c>
      <c r="F97" s="3"/>
    </row>
    <row r="98" spans="1:6" ht="12.75">
      <c r="A98" s="3" t="s">
        <v>21</v>
      </c>
      <c r="B98" s="3" t="s">
        <v>4</v>
      </c>
      <c r="C98" s="13">
        <v>44937</v>
      </c>
      <c r="D98" s="22">
        <v>12.91808319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44938</v>
      </c>
      <c r="D99" s="22">
        <v>53.76105118</v>
      </c>
      <c r="E99" s="4">
        <f t="shared" si="2"/>
        <v>1.0752210236000002</v>
      </c>
      <c r="F99" s="3"/>
    </row>
    <row r="100" spans="1:6" ht="12.75">
      <c r="A100" s="3" t="s">
        <v>21</v>
      </c>
      <c r="B100" s="3" t="s">
        <v>4</v>
      </c>
      <c r="C100" s="13">
        <v>44939</v>
      </c>
      <c r="D100" s="22">
        <v>38.23405838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44940</v>
      </c>
      <c r="D101" s="22">
        <v>47.69410324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44941</v>
      </c>
      <c r="D102" s="22">
        <v>25.85738945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44942</v>
      </c>
      <c r="D103" s="22">
        <v>50.77252197</v>
      </c>
      <c r="E103" s="4">
        <f t="shared" si="2"/>
        <v>1.0154504394</v>
      </c>
      <c r="F103" s="3"/>
    </row>
    <row r="104" spans="1:6" ht="12.75">
      <c r="A104" s="3" t="s">
        <v>21</v>
      </c>
      <c r="B104" s="3" t="s">
        <v>4</v>
      </c>
      <c r="C104" s="13">
        <v>44943</v>
      </c>
      <c r="D104" s="22">
        <v>82.42935944</v>
      </c>
      <c r="E104" s="4">
        <f t="shared" si="2"/>
        <v>1.6485871887999999</v>
      </c>
      <c r="F104" s="3"/>
    </row>
    <row r="105" spans="1:6" ht="12.75">
      <c r="A105" s="3" t="s">
        <v>21</v>
      </c>
      <c r="B105" s="3" t="s">
        <v>4</v>
      </c>
      <c r="C105" s="13">
        <v>44944</v>
      </c>
      <c r="D105" s="22">
        <v>52.85746765</v>
      </c>
      <c r="E105" s="4">
        <f t="shared" si="2"/>
        <v>1.057149353</v>
      </c>
      <c r="F105" s="3"/>
    </row>
    <row r="106" spans="1:6" ht="12.75">
      <c r="A106" s="3" t="s">
        <v>21</v>
      </c>
      <c r="B106" s="3" t="s">
        <v>4</v>
      </c>
      <c r="C106" s="13">
        <v>44945</v>
      </c>
      <c r="D106" s="22">
        <v>56.37533951</v>
      </c>
      <c r="E106" s="4">
        <f t="shared" si="2"/>
        <v>1.1275067902</v>
      </c>
      <c r="F106" s="3"/>
    </row>
    <row r="107" spans="1:6" ht="12.75">
      <c r="A107" s="3" t="s">
        <v>21</v>
      </c>
      <c r="B107" s="3" t="s">
        <v>4</v>
      </c>
      <c r="C107" s="13">
        <v>44946</v>
      </c>
      <c r="D107" s="22">
        <v>25.39685822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44947</v>
      </c>
      <c r="D108" s="22">
        <v>62.86105347</v>
      </c>
      <c r="E108" s="4">
        <f t="shared" si="2"/>
        <v>1.2572210694000001</v>
      </c>
      <c r="F108" s="3"/>
    </row>
    <row r="109" spans="1:6" ht="12.75">
      <c r="A109" s="3" t="s">
        <v>21</v>
      </c>
      <c r="B109" s="3" t="s">
        <v>4</v>
      </c>
      <c r="C109" s="13">
        <v>44948</v>
      </c>
      <c r="D109" s="22">
        <v>46.05594254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44949</v>
      </c>
      <c r="D110" s="22">
        <v>27.51935768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44950</v>
      </c>
      <c r="D111" s="22">
        <v>23.97585297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44951</v>
      </c>
      <c r="D112" s="22">
        <v>21.17554092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44952</v>
      </c>
      <c r="D113" s="22">
        <v>27.81495857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44953</v>
      </c>
      <c r="D114" s="22">
        <v>15.76312256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44954</v>
      </c>
      <c r="D115" s="22">
        <v>15.2015028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44955</v>
      </c>
      <c r="D116" s="22">
        <v>21.60695457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44956</v>
      </c>
      <c r="D117" s="22">
        <v>31.94323158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44957</v>
      </c>
      <c r="D118" s="22">
        <v>19.16985893</v>
      </c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януари!E119</f>
        <v>31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14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януари!E121</f>
        <v>14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49.53827977870968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E120/31*100</f>
        <v>100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33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45200</v>
      </c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45201</v>
      </c>
      <c r="D9" s="22">
        <v>25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45202</v>
      </c>
      <c r="D10" s="22">
        <v>25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45203</v>
      </c>
      <c r="D11" s="22">
        <v>31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45204</v>
      </c>
      <c r="D12" s="22">
        <v>28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45205</v>
      </c>
      <c r="D13" s="22">
        <v>28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45206</v>
      </c>
      <c r="D14" s="22">
        <v>23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45207</v>
      </c>
      <c r="D15" s="22">
        <v>27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45208</v>
      </c>
      <c r="D16" s="22">
        <v>26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45209</v>
      </c>
      <c r="D17" s="22">
        <v>18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45210</v>
      </c>
      <c r="D18" s="22">
        <v>24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45211</v>
      </c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45212</v>
      </c>
      <c r="D20" s="22">
        <v>29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45213</v>
      </c>
      <c r="D21" s="22">
        <v>30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45214</v>
      </c>
      <c r="D22" s="22">
        <v>26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45215</v>
      </c>
      <c r="D23" s="22">
        <v>18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45216</v>
      </c>
      <c r="D24" s="22">
        <v>24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45217</v>
      </c>
      <c r="D25" s="22">
        <v>25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45218</v>
      </c>
      <c r="D26" s="22">
        <v>24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45219</v>
      </c>
      <c r="D27" s="22">
        <v>30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45220</v>
      </c>
      <c r="D28" s="22">
        <v>33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45221</v>
      </c>
      <c r="D29" s="22">
        <v>47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45222</v>
      </c>
      <c r="D30" s="22">
        <v>48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45223</v>
      </c>
      <c r="D31" s="22">
        <v>43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45224</v>
      </c>
      <c r="D32" s="22">
        <v>65</v>
      </c>
      <c r="E32" s="4">
        <f t="shared" si="0"/>
        <v>1.3</v>
      </c>
      <c r="F32" s="3"/>
    </row>
    <row r="33" spans="1:6" ht="12.75">
      <c r="A33" s="3" t="s">
        <v>6</v>
      </c>
      <c r="B33" s="3" t="s">
        <v>5</v>
      </c>
      <c r="C33" s="13">
        <v>45225</v>
      </c>
      <c r="D33" s="22">
        <v>35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45226</v>
      </c>
      <c r="D34" s="22">
        <v>34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45227</v>
      </c>
      <c r="D35" s="22">
        <v>25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45228</v>
      </c>
      <c r="D36" s="22">
        <v>29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45229</v>
      </c>
      <c r="D37" s="22">
        <v>30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45230</v>
      </c>
      <c r="D38" s="22">
        <v>36</v>
      </c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29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септември!E40+октомври!E39</f>
        <v>242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1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септември!E42+октомври!E41</f>
        <v>11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30.551724137931036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E40/304*100</f>
        <v>79.60526315789474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45200</v>
      </c>
      <c r="D48" s="22">
        <v>64.29484558</v>
      </c>
      <c r="E48" s="4">
        <f aca="true" t="shared" si="1" ref="E48:E58">IF(D48/50&gt;1,D48/50,"-")</f>
        <v>1.2858969116</v>
      </c>
      <c r="F48" s="3"/>
    </row>
    <row r="49" spans="1:6" ht="12.75">
      <c r="A49" s="3" t="s">
        <v>19</v>
      </c>
      <c r="B49" s="3" t="s">
        <v>4</v>
      </c>
      <c r="C49" s="13">
        <v>45201</v>
      </c>
      <c r="D49" s="22">
        <v>42.65233612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45202</v>
      </c>
      <c r="D50" s="22">
        <v>27.41598701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45203</v>
      </c>
      <c r="D51" s="22">
        <v>36.038517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45204</v>
      </c>
      <c r="D52" s="22">
        <v>34.03582382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45205</v>
      </c>
      <c r="D53" s="22">
        <v>35.57617569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45206</v>
      </c>
      <c r="D54" s="22">
        <v>26.15740395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45207</v>
      </c>
      <c r="D55" s="22">
        <v>27.99552727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45208</v>
      </c>
      <c r="D56" s="22">
        <v>31.00298309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45209</v>
      </c>
      <c r="D57" s="22">
        <v>33.76902008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45210</v>
      </c>
      <c r="D58" s="22">
        <v>23.50484276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45211</v>
      </c>
      <c r="D59" s="22">
        <v>34.46211624</v>
      </c>
      <c r="E59" s="4" t="str">
        <f aca="true" t="shared" si="2" ref="E59:E78">IF(D59/50&gt;1,D59/50,"-")</f>
        <v>-</v>
      </c>
      <c r="F59" s="3"/>
    </row>
    <row r="60" spans="1:6" ht="12.75">
      <c r="A60" s="3" t="s">
        <v>19</v>
      </c>
      <c r="B60" s="3" t="s">
        <v>4</v>
      </c>
      <c r="C60" s="13">
        <v>45212</v>
      </c>
      <c r="D60" s="22">
        <v>35.28004074</v>
      </c>
      <c r="E60" s="4" t="str">
        <f t="shared" si="2"/>
        <v>-</v>
      </c>
      <c r="F60" s="3"/>
    </row>
    <row r="61" spans="1:6" ht="12.75">
      <c r="A61" s="3" t="s">
        <v>19</v>
      </c>
      <c r="B61" s="3" t="s">
        <v>4</v>
      </c>
      <c r="C61" s="13">
        <v>45213</v>
      </c>
      <c r="D61" s="22">
        <v>40.90116501</v>
      </c>
      <c r="E61" s="4" t="str">
        <f t="shared" si="2"/>
        <v>-</v>
      </c>
      <c r="F61" s="3"/>
    </row>
    <row r="62" spans="1:6" ht="12.75">
      <c r="A62" s="3" t="s">
        <v>19</v>
      </c>
      <c r="B62" s="3" t="s">
        <v>4</v>
      </c>
      <c r="C62" s="13">
        <v>45214</v>
      </c>
      <c r="D62" s="22">
        <v>42.61323166</v>
      </c>
      <c r="E62" s="4" t="str">
        <f t="shared" si="2"/>
        <v>-</v>
      </c>
      <c r="F62" s="3"/>
    </row>
    <row r="63" spans="1:6" ht="12.75">
      <c r="A63" s="3" t="s">
        <v>19</v>
      </c>
      <c r="B63" s="3" t="s">
        <v>4</v>
      </c>
      <c r="C63" s="13">
        <v>45215</v>
      </c>
      <c r="D63" s="22">
        <v>37.73352051</v>
      </c>
      <c r="E63" s="4" t="str">
        <f t="shared" si="2"/>
        <v>-</v>
      </c>
      <c r="F63" s="3"/>
    </row>
    <row r="64" spans="1:6" ht="12.75">
      <c r="A64" s="3" t="s">
        <v>19</v>
      </c>
      <c r="B64" s="3" t="s">
        <v>4</v>
      </c>
      <c r="C64" s="13">
        <v>45216</v>
      </c>
      <c r="D64" s="22">
        <v>30.18205452</v>
      </c>
      <c r="E64" s="4" t="str">
        <f t="shared" si="2"/>
        <v>-</v>
      </c>
      <c r="F64" s="3"/>
    </row>
    <row r="65" spans="1:6" ht="12.75">
      <c r="A65" s="3" t="s">
        <v>19</v>
      </c>
      <c r="B65" s="3" t="s">
        <v>4</v>
      </c>
      <c r="C65" s="13">
        <v>45217</v>
      </c>
      <c r="D65" s="22">
        <v>27.24614906</v>
      </c>
      <c r="E65" s="4" t="str">
        <f t="shared" si="2"/>
        <v>-</v>
      </c>
      <c r="F65" s="3"/>
    </row>
    <row r="66" spans="1:6" ht="12.75">
      <c r="A66" s="3" t="s">
        <v>19</v>
      </c>
      <c r="B66" s="3" t="s">
        <v>4</v>
      </c>
      <c r="C66" s="13">
        <v>45218</v>
      </c>
      <c r="D66" s="22">
        <v>30.38516235</v>
      </c>
      <c r="E66" s="4" t="str">
        <f t="shared" si="2"/>
        <v>-</v>
      </c>
      <c r="F66" s="3"/>
    </row>
    <row r="67" spans="1:6" ht="12.75">
      <c r="A67" s="3" t="s">
        <v>19</v>
      </c>
      <c r="B67" s="3" t="s">
        <v>4</v>
      </c>
      <c r="C67" s="13">
        <v>45219</v>
      </c>
      <c r="D67" s="22">
        <v>41.56209564</v>
      </c>
      <c r="E67" s="4" t="str">
        <f t="shared" si="2"/>
        <v>-</v>
      </c>
      <c r="F67" s="3"/>
    </row>
    <row r="68" spans="1:6" ht="12.75">
      <c r="A68" s="3" t="s">
        <v>19</v>
      </c>
      <c r="B68" s="3" t="s">
        <v>4</v>
      </c>
      <c r="C68" s="13">
        <v>45220</v>
      </c>
      <c r="D68" s="22">
        <v>42.71493149</v>
      </c>
      <c r="E68" s="4" t="str">
        <f t="shared" si="2"/>
        <v>-</v>
      </c>
      <c r="F68" s="3"/>
    </row>
    <row r="69" spans="1:6" ht="12.75">
      <c r="A69" s="3" t="s">
        <v>19</v>
      </c>
      <c r="B69" s="3" t="s">
        <v>4</v>
      </c>
      <c r="C69" s="13">
        <v>45221</v>
      </c>
      <c r="D69" s="22">
        <v>41.20741272</v>
      </c>
      <c r="E69" s="4" t="str">
        <f t="shared" si="2"/>
        <v>-</v>
      </c>
      <c r="F69" s="3"/>
    </row>
    <row r="70" spans="1:6" ht="12.75">
      <c r="A70" s="3" t="s">
        <v>19</v>
      </c>
      <c r="B70" s="3" t="s">
        <v>4</v>
      </c>
      <c r="C70" s="13">
        <v>45222</v>
      </c>
      <c r="D70" s="22">
        <v>63.40924072</v>
      </c>
      <c r="E70" s="4">
        <f t="shared" si="2"/>
        <v>1.2681848144</v>
      </c>
      <c r="F70" s="3"/>
    </row>
    <row r="71" spans="1:6" ht="12.75">
      <c r="A71" s="3" t="s">
        <v>19</v>
      </c>
      <c r="B71" s="3" t="s">
        <v>4</v>
      </c>
      <c r="C71" s="13">
        <v>45223</v>
      </c>
      <c r="D71" s="22">
        <v>59.93077469</v>
      </c>
      <c r="E71" s="4">
        <f t="shared" si="2"/>
        <v>1.1986154938</v>
      </c>
      <c r="F71" s="3"/>
    </row>
    <row r="72" spans="1:6" ht="12.75">
      <c r="A72" s="3" t="s">
        <v>19</v>
      </c>
      <c r="B72" s="3" t="s">
        <v>4</v>
      </c>
      <c r="C72" s="13">
        <v>45224</v>
      </c>
      <c r="D72" s="22">
        <v>65.51554871</v>
      </c>
      <c r="E72" s="4">
        <f t="shared" si="2"/>
        <v>1.3103109742</v>
      </c>
      <c r="F72" s="3"/>
    </row>
    <row r="73" spans="1:6" ht="12.75">
      <c r="A73" s="3" t="s">
        <v>19</v>
      </c>
      <c r="B73" s="3" t="s">
        <v>4</v>
      </c>
      <c r="C73" s="13">
        <v>45225</v>
      </c>
      <c r="D73" s="22">
        <v>74.56311798</v>
      </c>
      <c r="E73" s="4">
        <f t="shared" si="2"/>
        <v>1.4912623596</v>
      </c>
      <c r="F73" s="3"/>
    </row>
    <row r="74" spans="1:6" ht="12.75">
      <c r="A74" s="3" t="s">
        <v>19</v>
      </c>
      <c r="B74" s="3" t="s">
        <v>4</v>
      </c>
      <c r="C74" s="13">
        <v>45226</v>
      </c>
      <c r="D74" s="22">
        <v>46.12539291</v>
      </c>
      <c r="E74" s="4" t="str">
        <f t="shared" si="2"/>
        <v>-</v>
      </c>
      <c r="F74" s="3"/>
    </row>
    <row r="75" spans="1:6" ht="12.75">
      <c r="A75" s="3" t="s">
        <v>19</v>
      </c>
      <c r="B75" s="3" t="s">
        <v>4</v>
      </c>
      <c r="C75" s="13">
        <v>45227</v>
      </c>
      <c r="D75" s="22">
        <v>40.74412155</v>
      </c>
      <c r="E75" s="4" t="str">
        <f t="shared" si="2"/>
        <v>-</v>
      </c>
      <c r="F75" s="3"/>
    </row>
    <row r="76" spans="1:6" ht="12.75">
      <c r="A76" s="3" t="s">
        <v>19</v>
      </c>
      <c r="B76" s="3" t="s">
        <v>4</v>
      </c>
      <c r="C76" s="13">
        <v>45228</v>
      </c>
      <c r="D76" s="22">
        <v>27.58721352</v>
      </c>
      <c r="E76" s="4" t="str">
        <f t="shared" si="2"/>
        <v>-</v>
      </c>
      <c r="F76" s="3"/>
    </row>
    <row r="77" spans="1:6" ht="12.75">
      <c r="A77" s="3" t="s">
        <v>19</v>
      </c>
      <c r="B77" s="3" t="s">
        <v>4</v>
      </c>
      <c r="C77" s="13">
        <v>45229</v>
      </c>
      <c r="D77" s="22">
        <v>36.92683029</v>
      </c>
      <c r="E77" s="4" t="str">
        <f t="shared" si="2"/>
        <v>-</v>
      </c>
      <c r="F77" s="3"/>
    </row>
    <row r="78" spans="1:6" ht="12.75">
      <c r="A78" s="3" t="s">
        <v>19</v>
      </c>
      <c r="B78" s="3" t="s">
        <v>4</v>
      </c>
      <c r="C78" s="13">
        <v>45230</v>
      </c>
      <c r="D78" s="22">
        <v>44.76495361</v>
      </c>
      <c r="E78" s="4" t="str">
        <f t="shared" si="2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31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септември!E80+октомври!E79</f>
        <v>302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5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септември!E82+октомври!E81</f>
        <v>19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40.20317859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E80/304*100</f>
        <v>99.3421052631579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45200</v>
      </c>
      <c r="D88" s="22">
        <v>30.01024437</v>
      </c>
      <c r="E88" s="4" t="str">
        <f aca="true" t="shared" si="3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45201</v>
      </c>
      <c r="D89" s="22">
        <v>26.21162224</v>
      </c>
      <c r="E89" s="4" t="str">
        <f t="shared" si="3"/>
        <v>-</v>
      </c>
      <c r="F89" s="3"/>
    </row>
    <row r="90" spans="1:6" ht="12.75">
      <c r="A90" s="3" t="s">
        <v>21</v>
      </c>
      <c r="B90" s="3" t="s">
        <v>4</v>
      </c>
      <c r="C90" s="13">
        <v>45202</v>
      </c>
      <c r="D90" s="22">
        <v>30.12181854</v>
      </c>
      <c r="E90" s="4" t="str">
        <f t="shared" si="3"/>
        <v>-</v>
      </c>
      <c r="F90" s="3"/>
    </row>
    <row r="91" spans="1:6" ht="12.75">
      <c r="A91" s="3" t="s">
        <v>21</v>
      </c>
      <c r="B91" s="3" t="s">
        <v>4</v>
      </c>
      <c r="C91" s="13">
        <v>45203</v>
      </c>
      <c r="D91" s="22">
        <v>36.2904129</v>
      </c>
      <c r="E91" s="4" t="str">
        <f t="shared" si="3"/>
        <v>-</v>
      </c>
      <c r="F91" s="3"/>
    </row>
    <row r="92" spans="1:6" ht="12.75">
      <c r="A92" s="3" t="s">
        <v>21</v>
      </c>
      <c r="B92" s="3" t="s">
        <v>4</v>
      </c>
      <c r="C92" s="13">
        <v>45204</v>
      </c>
      <c r="D92" s="22">
        <v>44.73550415</v>
      </c>
      <c r="E92" s="4" t="str">
        <f t="shared" si="3"/>
        <v>-</v>
      </c>
      <c r="F92" s="3"/>
    </row>
    <row r="93" spans="1:6" ht="12.75">
      <c r="A93" s="3" t="s">
        <v>21</v>
      </c>
      <c r="B93" s="3" t="s">
        <v>4</v>
      </c>
      <c r="C93" s="13">
        <v>45205</v>
      </c>
      <c r="D93" s="22">
        <v>44.16288757</v>
      </c>
      <c r="E93" s="4" t="str">
        <f t="shared" si="3"/>
        <v>-</v>
      </c>
      <c r="F93" s="3"/>
    </row>
    <row r="94" spans="1:6" ht="12.75">
      <c r="A94" s="3" t="s">
        <v>21</v>
      </c>
      <c r="B94" s="3" t="s">
        <v>4</v>
      </c>
      <c r="C94" s="13">
        <v>45206</v>
      </c>
      <c r="D94" s="22">
        <v>31.2543869</v>
      </c>
      <c r="E94" s="4" t="str">
        <f t="shared" si="3"/>
        <v>-</v>
      </c>
      <c r="F94" s="3"/>
    </row>
    <row r="95" spans="1:6" ht="12.75">
      <c r="A95" s="3" t="s">
        <v>21</v>
      </c>
      <c r="B95" s="3" t="s">
        <v>4</v>
      </c>
      <c r="C95" s="13">
        <v>45207</v>
      </c>
      <c r="D95" s="22">
        <v>24.19154549</v>
      </c>
      <c r="E95" s="4" t="str">
        <f t="shared" si="3"/>
        <v>-</v>
      </c>
      <c r="F95" s="3"/>
    </row>
    <row r="96" spans="1:6" ht="12.75">
      <c r="A96" s="3" t="s">
        <v>21</v>
      </c>
      <c r="B96" s="3" t="s">
        <v>4</v>
      </c>
      <c r="C96" s="13">
        <v>45208</v>
      </c>
      <c r="D96" s="22">
        <v>29.58985901</v>
      </c>
      <c r="E96" s="4" t="str">
        <f t="shared" si="3"/>
        <v>-</v>
      </c>
      <c r="F96" s="3"/>
    </row>
    <row r="97" spans="1:6" ht="12.75">
      <c r="A97" s="3" t="s">
        <v>21</v>
      </c>
      <c r="B97" s="3" t="s">
        <v>4</v>
      </c>
      <c r="C97" s="13">
        <v>45209</v>
      </c>
      <c r="D97" s="22">
        <v>38.2708931</v>
      </c>
      <c r="E97" s="4" t="str">
        <f t="shared" si="3"/>
        <v>-</v>
      </c>
      <c r="F97" s="3"/>
    </row>
    <row r="98" spans="1:6" ht="12.75">
      <c r="A98" s="3" t="s">
        <v>21</v>
      </c>
      <c r="B98" s="3" t="s">
        <v>4</v>
      </c>
      <c r="C98" s="13">
        <v>45210</v>
      </c>
      <c r="D98" s="22">
        <v>27.45418549</v>
      </c>
      <c r="E98" s="4" t="str">
        <f t="shared" si="3"/>
        <v>-</v>
      </c>
      <c r="F98" s="3"/>
    </row>
    <row r="99" spans="1:6" ht="12.75">
      <c r="A99" s="3" t="s">
        <v>21</v>
      </c>
      <c r="B99" s="3" t="s">
        <v>4</v>
      </c>
      <c r="C99" s="13">
        <v>45211</v>
      </c>
      <c r="D99" s="22">
        <v>45.35271072</v>
      </c>
      <c r="E99" s="4" t="str">
        <f t="shared" si="3"/>
        <v>-</v>
      </c>
      <c r="F99" s="3"/>
    </row>
    <row r="100" spans="1:6" ht="12.75">
      <c r="A100" s="3" t="s">
        <v>21</v>
      </c>
      <c r="B100" s="3" t="s">
        <v>4</v>
      </c>
      <c r="C100" s="13">
        <v>45212</v>
      </c>
      <c r="D100" s="22">
        <v>37.89876175</v>
      </c>
      <c r="E100" s="4" t="str">
        <f t="shared" si="3"/>
        <v>-</v>
      </c>
      <c r="F100" s="3"/>
    </row>
    <row r="101" spans="1:6" ht="12.75">
      <c r="A101" s="3" t="s">
        <v>21</v>
      </c>
      <c r="B101" s="3" t="s">
        <v>4</v>
      </c>
      <c r="C101" s="13">
        <v>45213</v>
      </c>
      <c r="D101" s="22">
        <v>45.02716064</v>
      </c>
      <c r="E101" s="4" t="str">
        <f t="shared" si="3"/>
        <v>-</v>
      </c>
      <c r="F101" s="3"/>
    </row>
    <row r="102" spans="1:6" ht="12.75">
      <c r="A102" s="3" t="s">
        <v>21</v>
      </c>
      <c r="B102" s="3" t="s">
        <v>4</v>
      </c>
      <c r="C102" s="13">
        <v>45214</v>
      </c>
      <c r="D102" s="22">
        <v>48.48875427</v>
      </c>
      <c r="E102" s="4" t="str">
        <f t="shared" si="3"/>
        <v>-</v>
      </c>
      <c r="F102" s="3"/>
    </row>
    <row r="103" spans="1:6" ht="12.75">
      <c r="A103" s="3" t="s">
        <v>21</v>
      </c>
      <c r="B103" s="3" t="s">
        <v>4</v>
      </c>
      <c r="C103" s="13">
        <v>45215</v>
      </c>
      <c r="D103" s="22">
        <v>32.56588364</v>
      </c>
      <c r="E103" s="4" t="str">
        <f t="shared" si="3"/>
        <v>-</v>
      </c>
      <c r="F103" s="3"/>
    </row>
    <row r="104" spans="1:6" ht="12.75">
      <c r="A104" s="3" t="s">
        <v>21</v>
      </c>
      <c r="B104" s="3" t="s">
        <v>4</v>
      </c>
      <c r="C104" s="13">
        <v>45216</v>
      </c>
      <c r="D104" s="22">
        <v>34.0770607</v>
      </c>
      <c r="E104" s="4" t="str">
        <f t="shared" si="3"/>
        <v>-</v>
      </c>
      <c r="F104" s="3"/>
    </row>
    <row r="105" spans="1:6" ht="12.75">
      <c r="A105" s="3" t="s">
        <v>21</v>
      </c>
      <c r="B105" s="3" t="s">
        <v>4</v>
      </c>
      <c r="C105" s="13">
        <v>45217</v>
      </c>
      <c r="D105" s="22">
        <v>40.88279343</v>
      </c>
      <c r="E105" s="4" t="str">
        <f t="shared" si="3"/>
        <v>-</v>
      </c>
      <c r="F105" s="3"/>
    </row>
    <row r="106" spans="1:6" ht="12.75">
      <c r="A106" s="3" t="s">
        <v>21</v>
      </c>
      <c r="B106" s="3" t="s">
        <v>4</v>
      </c>
      <c r="C106" s="13">
        <v>45218</v>
      </c>
      <c r="D106" s="22">
        <v>32.60836411</v>
      </c>
      <c r="E106" s="4" t="str">
        <f t="shared" si="3"/>
        <v>-</v>
      </c>
      <c r="F106" s="3"/>
    </row>
    <row r="107" spans="1:6" ht="12.75">
      <c r="A107" s="3" t="s">
        <v>21</v>
      </c>
      <c r="B107" s="3" t="s">
        <v>4</v>
      </c>
      <c r="C107" s="13">
        <v>45219</v>
      </c>
      <c r="D107" s="22">
        <v>53.14683533</v>
      </c>
      <c r="E107" s="4">
        <f t="shared" si="3"/>
        <v>1.0629367066</v>
      </c>
      <c r="F107" s="3"/>
    </row>
    <row r="108" spans="1:6" ht="12.75">
      <c r="A108" s="3" t="s">
        <v>21</v>
      </c>
      <c r="B108" s="3" t="s">
        <v>4</v>
      </c>
      <c r="C108" s="13">
        <v>45220</v>
      </c>
      <c r="D108" s="22">
        <v>46.91851807</v>
      </c>
      <c r="E108" s="4" t="str">
        <f t="shared" si="3"/>
        <v>-</v>
      </c>
      <c r="F108" s="3"/>
    </row>
    <row r="109" spans="1:6" ht="12.75">
      <c r="A109" s="3" t="s">
        <v>21</v>
      </c>
      <c r="B109" s="3" t="s">
        <v>4</v>
      </c>
      <c r="C109" s="13">
        <v>45221</v>
      </c>
      <c r="D109" s="22">
        <v>41.12548447</v>
      </c>
      <c r="E109" s="4" t="str">
        <f t="shared" si="3"/>
        <v>-</v>
      </c>
      <c r="F109" s="3"/>
    </row>
    <row r="110" spans="1:6" ht="12.75">
      <c r="A110" s="3" t="s">
        <v>21</v>
      </c>
      <c r="B110" s="3" t="s">
        <v>4</v>
      </c>
      <c r="C110" s="13">
        <v>45222</v>
      </c>
      <c r="D110" s="22">
        <v>77.32225037</v>
      </c>
      <c r="E110" s="4">
        <f t="shared" si="3"/>
        <v>1.5464450074</v>
      </c>
      <c r="F110" s="3"/>
    </row>
    <row r="111" spans="1:6" ht="12.75">
      <c r="A111" s="3" t="s">
        <v>21</v>
      </c>
      <c r="B111" s="3" t="s">
        <v>4</v>
      </c>
      <c r="C111" s="13">
        <v>45223</v>
      </c>
      <c r="D111" s="22">
        <v>70.10387421</v>
      </c>
      <c r="E111" s="4">
        <f t="shared" si="3"/>
        <v>1.4020774842000001</v>
      </c>
      <c r="F111" s="3"/>
    </row>
    <row r="112" spans="1:6" ht="12.75">
      <c r="A112" s="3" t="s">
        <v>21</v>
      </c>
      <c r="B112" s="3" t="s">
        <v>4</v>
      </c>
      <c r="C112" s="13">
        <v>45224</v>
      </c>
      <c r="D112" s="22">
        <v>71.51555634</v>
      </c>
      <c r="E112" s="4">
        <f t="shared" si="3"/>
        <v>1.4303111268000002</v>
      </c>
      <c r="F112" s="3"/>
    </row>
    <row r="113" spans="1:6" ht="12.75">
      <c r="A113" s="3" t="s">
        <v>21</v>
      </c>
      <c r="B113" s="3" t="s">
        <v>4</v>
      </c>
      <c r="C113" s="13">
        <v>45225</v>
      </c>
      <c r="D113" s="22">
        <v>77.78818512</v>
      </c>
      <c r="E113" s="4">
        <f t="shared" si="3"/>
        <v>1.5557637024</v>
      </c>
      <c r="F113" s="3"/>
    </row>
    <row r="114" spans="1:6" ht="12.75">
      <c r="A114" s="3" t="s">
        <v>21</v>
      </c>
      <c r="B114" s="3" t="s">
        <v>4</v>
      </c>
      <c r="C114" s="13">
        <v>45226</v>
      </c>
      <c r="D114" s="22">
        <v>51.32051468</v>
      </c>
      <c r="E114" s="4">
        <f t="shared" si="3"/>
        <v>1.0264102936000001</v>
      </c>
      <c r="F114" s="3"/>
    </row>
    <row r="115" spans="1:6" ht="12.75">
      <c r="A115" s="3" t="s">
        <v>21</v>
      </c>
      <c r="B115" s="3" t="s">
        <v>4</v>
      </c>
      <c r="C115" s="13">
        <v>45227</v>
      </c>
      <c r="D115" s="22">
        <v>43.10103989</v>
      </c>
      <c r="E115" s="4" t="str">
        <f t="shared" si="3"/>
        <v>-</v>
      </c>
      <c r="F115" s="3"/>
    </row>
    <row r="116" spans="1:6" ht="12.75">
      <c r="A116" s="3" t="s">
        <v>21</v>
      </c>
      <c r="B116" s="3" t="s">
        <v>4</v>
      </c>
      <c r="C116" s="13">
        <v>45228</v>
      </c>
      <c r="D116" s="22">
        <v>33.40568542</v>
      </c>
      <c r="E116" s="4" t="str">
        <f t="shared" si="3"/>
        <v>-</v>
      </c>
      <c r="F116" s="3"/>
    </row>
    <row r="117" spans="1:6" ht="12.75">
      <c r="A117" s="3" t="s">
        <v>21</v>
      </c>
      <c r="B117" s="3" t="s">
        <v>4</v>
      </c>
      <c r="C117" s="13">
        <v>45229</v>
      </c>
      <c r="D117" s="22">
        <v>42.18134689</v>
      </c>
      <c r="E117" s="4" t="str">
        <f t="shared" si="3"/>
        <v>-</v>
      </c>
      <c r="F117" s="3"/>
    </row>
    <row r="118" spans="1:6" ht="12.75">
      <c r="A118" s="3" t="s">
        <v>21</v>
      </c>
      <c r="B118" s="3" t="s">
        <v>4</v>
      </c>
      <c r="C118" s="13">
        <v>45230</v>
      </c>
      <c r="D118" s="22">
        <v>56.84262466</v>
      </c>
      <c r="E118" s="4">
        <f t="shared" si="3"/>
        <v>1.1368524932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септември!E120+октомври!E119</f>
        <v>287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7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септември!E122+октомври!E121</f>
        <v>30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43.353766595806455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E120/304*100</f>
        <v>94.4078947368421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34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45231</v>
      </c>
      <c r="D8" s="22">
        <v>23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45232</v>
      </c>
      <c r="D9" s="22">
        <v>36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45233</v>
      </c>
      <c r="D10" s="22">
        <v>21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45234</v>
      </c>
      <c r="D11" s="22">
        <v>11.4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45235</v>
      </c>
      <c r="D12" s="22">
        <v>18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45236</v>
      </c>
      <c r="D13" s="22">
        <v>21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45237</v>
      </c>
      <c r="D14" s="22">
        <v>26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45238</v>
      </c>
      <c r="D15" s="22">
        <v>13.6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45239</v>
      </c>
      <c r="D16" s="22">
        <v>19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45240</v>
      </c>
      <c r="D17" s="22">
        <v>34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45241</v>
      </c>
      <c r="D18" s="22">
        <v>19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45242</v>
      </c>
      <c r="D19" s="22">
        <v>20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45243</v>
      </c>
      <c r="D20" s="22">
        <v>27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45244</v>
      </c>
      <c r="D21" s="22">
        <v>37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45245</v>
      </c>
      <c r="D22" s="22">
        <v>7.7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45246</v>
      </c>
      <c r="D23" s="22">
        <v>22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45247</v>
      </c>
      <c r="D24" s="22">
        <v>17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45248</v>
      </c>
      <c r="D25" s="22">
        <v>8.4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45249</v>
      </c>
      <c r="D26" s="22">
        <v>9.3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45250</v>
      </c>
      <c r="D27" s="22">
        <v>20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45251</v>
      </c>
      <c r="D28" s="22">
        <v>41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45252</v>
      </c>
      <c r="D29" s="22">
        <v>34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45253</v>
      </c>
      <c r="D30" s="22">
        <v>31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45254</v>
      </c>
      <c r="D31" s="22">
        <v>37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45255</v>
      </c>
      <c r="D32" s="22">
        <v>8.8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45256</v>
      </c>
      <c r="D33" s="22">
        <v>8.4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45257</v>
      </c>
      <c r="D34" s="22">
        <v>40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45258</v>
      </c>
      <c r="D35" s="22">
        <v>27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45259</v>
      </c>
      <c r="D36" s="22">
        <v>28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45260</v>
      </c>
      <c r="D37" s="22">
        <v>51</v>
      </c>
      <c r="E37" s="4">
        <f t="shared" si="0"/>
        <v>1.02</v>
      </c>
      <c r="F37" s="3"/>
    </row>
    <row r="38" spans="1:6" ht="12.75" hidden="1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30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октомври!E40+ноември!E39</f>
        <v>272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1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октомври!E42+ноември!E41</f>
        <v>12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23.886666666666663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E40/334*100</f>
        <v>81.437125748503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45231</v>
      </c>
      <c r="D48" s="22">
        <v>35.48686981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45232</v>
      </c>
      <c r="D49" s="22">
        <v>40.68735123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45233</v>
      </c>
      <c r="D50" s="22">
        <v>59.27137375</v>
      </c>
      <c r="E50" s="4">
        <f t="shared" si="1"/>
        <v>1.185427475</v>
      </c>
      <c r="F50" s="3"/>
    </row>
    <row r="51" spans="1:6" ht="12.75">
      <c r="A51" s="3" t="s">
        <v>19</v>
      </c>
      <c r="B51" s="3" t="s">
        <v>4</v>
      </c>
      <c r="C51" s="13">
        <v>45234</v>
      </c>
      <c r="D51" s="22">
        <v>26.41049194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45235</v>
      </c>
      <c r="D52" s="22">
        <v>16.26110268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45236</v>
      </c>
      <c r="D53" s="22">
        <v>26.68435669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45237</v>
      </c>
      <c r="D54" s="22">
        <v>35.8271904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45238</v>
      </c>
      <c r="D55" s="22">
        <v>32.46053314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45239</v>
      </c>
      <c r="D56" s="22">
        <v>13.46330929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45240</v>
      </c>
      <c r="D57" s="22">
        <v>28.27898979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45241</v>
      </c>
      <c r="D58" s="22">
        <v>38.76457214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45242</v>
      </c>
      <c r="D59" s="22">
        <v>15.69242573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45243</v>
      </c>
      <c r="D60" s="22">
        <v>23.33586311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45244</v>
      </c>
      <c r="D61" s="22">
        <v>40.05238724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45245</v>
      </c>
      <c r="D62" s="22">
        <v>35.93867111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45246</v>
      </c>
      <c r="D63" s="22">
        <v>11.15872478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45247</v>
      </c>
      <c r="D64" s="22">
        <v>25.38948631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45248</v>
      </c>
      <c r="D65" s="22">
        <v>11.79487228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45249</v>
      </c>
      <c r="D66" s="22">
        <v>9.423685074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45250</v>
      </c>
      <c r="D67" s="22">
        <v>11.38037872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45251</v>
      </c>
      <c r="D68" s="22">
        <v>33.00657272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45252</v>
      </c>
      <c r="D69" s="22">
        <v>56.90235519</v>
      </c>
      <c r="E69" s="4">
        <f t="shared" si="1"/>
        <v>1.1380471038</v>
      </c>
      <c r="F69" s="3"/>
    </row>
    <row r="70" spans="1:6" ht="12.75">
      <c r="A70" s="3" t="s">
        <v>19</v>
      </c>
      <c r="B70" s="3" t="s">
        <v>4</v>
      </c>
      <c r="C70" s="13">
        <v>45253</v>
      </c>
      <c r="D70" s="22">
        <v>26.54913902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45254</v>
      </c>
      <c r="D71" s="22">
        <v>31.12128639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45255</v>
      </c>
      <c r="D72" s="22">
        <v>24.43611336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45256</v>
      </c>
      <c r="D73" s="22">
        <v>5.916639805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45257</v>
      </c>
      <c r="D74" s="22">
        <v>25.81256676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45258</v>
      </c>
      <c r="D75" s="22">
        <v>31.34103584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45259</v>
      </c>
      <c r="D76" s="22">
        <v>16.68922424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25">
        <v>45260</v>
      </c>
      <c r="D77" s="26">
        <v>26.7256546</v>
      </c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30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октомври!E80+ноември!E79</f>
        <v>332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2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октомври!E82+ноември!E81</f>
        <v>21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27.208774104633335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E80/334*100</f>
        <v>99.40119760479041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45231</v>
      </c>
      <c r="D88" s="22">
        <v>43.76669693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45232</v>
      </c>
      <c r="D89" s="22">
        <v>48.10886002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45233</v>
      </c>
      <c r="D90" s="22">
        <v>61.24548721</v>
      </c>
      <c r="E90" s="4">
        <f t="shared" si="2"/>
        <v>1.2249097442</v>
      </c>
      <c r="F90" s="3"/>
    </row>
    <row r="91" spans="1:6" ht="12.75">
      <c r="A91" s="3" t="s">
        <v>21</v>
      </c>
      <c r="B91" s="3" t="s">
        <v>4</v>
      </c>
      <c r="C91" s="13">
        <v>45234</v>
      </c>
      <c r="D91" s="22">
        <v>20.14040756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45235</v>
      </c>
      <c r="D92" s="22">
        <v>21.70999146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45236</v>
      </c>
      <c r="D93" s="22">
        <v>33.59793091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45237</v>
      </c>
      <c r="D94" s="22">
        <v>45.71220398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45238</v>
      </c>
      <c r="D95" s="22">
        <v>36.46421432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45239</v>
      </c>
      <c r="D96" s="22">
        <v>19.36766815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45240</v>
      </c>
      <c r="D97" s="22">
        <v>37.89487076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45241</v>
      </c>
      <c r="D98" s="22">
        <v>46.33122635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45242</v>
      </c>
      <c r="D99" s="22">
        <v>15.98530579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45243</v>
      </c>
      <c r="D100" s="22">
        <v>42.6337471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45244</v>
      </c>
      <c r="D101" s="22">
        <v>52.92805481</v>
      </c>
      <c r="E101" s="4">
        <f t="shared" si="2"/>
        <v>1.0585610962</v>
      </c>
      <c r="F101" s="3"/>
    </row>
    <row r="102" spans="1:6" ht="12.75">
      <c r="A102" s="3" t="s">
        <v>21</v>
      </c>
      <c r="B102" s="3" t="s">
        <v>4</v>
      </c>
      <c r="C102" s="13">
        <v>45245</v>
      </c>
      <c r="D102" s="22">
        <v>37.27366257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45246</v>
      </c>
      <c r="D103" s="22">
        <v>11.19133854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45247</v>
      </c>
      <c r="D104" s="22">
        <v>30.70261192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45248</v>
      </c>
      <c r="D105" s="22">
        <v>7.19153595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45249</v>
      </c>
      <c r="D106" s="22">
        <v>6.76414299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45250</v>
      </c>
      <c r="D107" s="22">
        <v>11.70117283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45251</v>
      </c>
      <c r="D108" s="22">
        <v>48.58371353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45252</v>
      </c>
      <c r="D109" s="22">
        <v>59.03265381</v>
      </c>
      <c r="E109" s="4">
        <f t="shared" si="2"/>
        <v>1.1806530762</v>
      </c>
      <c r="F109" s="3"/>
    </row>
    <row r="110" spans="1:6" ht="12.75">
      <c r="A110" s="3" t="s">
        <v>21</v>
      </c>
      <c r="B110" s="3" t="s">
        <v>4</v>
      </c>
      <c r="C110" s="13">
        <v>45253</v>
      </c>
      <c r="D110" s="22">
        <v>27.03470039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45254</v>
      </c>
      <c r="D111" s="22">
        <v>32.56254578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45255</v>
      </c>
      <c r="D112" s="22">
        <v>22.55197906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45256</v>
      </c>
      <c r="D113" s="22">
        <v>4.460926056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45257</v>
      </c>
      <c r="D114" s="22">
        <v>35.90616608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45258</v>
      </c>
      <c r="D115" s="22">
        <v>32.09331512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45259</v>
      </c>
      <c r="D116" s="22">
        <v>15.616436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25">
        <v>45260</v>
      </c>
      <c r="D117" s="26">
        <v>38.88496017</v>
      </c>
      <c r="E117" s="4" t="str">
        <f t="shared" si="2"/>
        <v>-</v>
      </c>
      <c r="F117" s="3"/>
    </row>
    <row r="118" spans="1:6" ht="12.75" hidden="1">
      <c r="A118" s="3"/>
      <c r="B118" s="3"/>
      <c r="C118" s="13"/>
      <c r="D118" s="5"/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30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октомври!E120+ноември!E119</f>
        <v>317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3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октомври!E122+ноември!E121</f>
        <v>33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31.58128420486667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E120/334*100</f>
        <v>94.91017964071857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106">
      <selection activeCell="R44" sqref="R44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35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45261</v>
      </c>
      <c r="D8" s="22">
        <v>68</v>
      </c>
      <c r="E8" s="4">
        <f aca="true" t="shared" si="0" ref="E8:E38">IF(D8/50&gt;1,D8/50,"-")</f>
        <v>1.36</v>
      </c>
      <c r="F8" s="3"/>
    </row>
    <row r="9" spans="1:6" ht="12.75">
      <c r="A9" s="3" t="s">
        <v>6</v>
      </c>
      <c r="B9" s="3" t="s">
        <v>5</v>
      </c>
      <c r="C9" s="13">
        <v>45262</v>
      </c>
      <c r="D9" s="22">
        <v>66</v>
      </c>
      <c r="E9" s="4">
        <f t="shared" si="0"/>
        <v>1.32</v>
      </c>
      <c r="F9" s="3"/>
    </row>
    <row r="10" spans="1:6" ht="12.75">
      <c r="A10" s="3" t="s">
        <v>6</v>
      </c>
      <c r="B10" s="3" t="s">
        <v>5</v>
      </c>
      <c r="C10" s="13">
        <v>45263</v>
      </c>
      <c r="D10" s="22">
        <v>22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45264</v>
      </c>
      <c r="D11" s="22">
        <v>33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45265</v>
      </c>
      <c r="D12" s="22">
        <v>61</v>
      </c>
      <c r="E12" s="4">
        <f t="shared" si="0"/>
        <v>1.22</v>
      </c>
      <c r="F12" s="3"/>
    </row>
    <row r="13" spans="1:6" ht="12.75">
      <c r="A13" s="3" t="s">
        <v>6</v>
      </c>
      <c r="B13" s="3" t="s">
        <v>5</v>
      </c>
      <c r="C13" s="13">
        <v>45266</v>
      </c>
      <c r="D13" s="22">
        <v>46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45267</v>
      </c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45268</v>
      </c>
      <c r="D15" s="22">
        <v>35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45269</v>
      </c>
      <c r="D16" s="22">
        <v>52</v>
      </c>
      <c r="E16" s="4">
        <f t="shared" si="0"/>
        <v>1.04</v>
      </c>
      <c r="F16" s="3"/>
    </row>
    <row r="17" spans="1:6" ht="12.75">
      <c r="A17" s="3" t="s">
        <v>6</v>
      </c>
      <c r="B17" s="3" t="s">
        <v>5</v>
      </c>
      <c r="C17" s="13">
        <v>45270</v>
      </c>
      <c r="D17" s="22">
        <v>56</v>
      </c>
      <c r="E17" s="4">
        <f t="shared" si="0"/>
        <v>1.12</v>
      </c>
      <c r="F17" s="3"/>
    </row>
    <row r="18" spans="1:6" ht="12.75">
      <c r="A18" s="3" t="s">
        <v>6</v>
      </c>
      <c r="B18" s="3" t="s">
        <v>5</v>
      </c>
      <c r="C18" s="13">
        <v>45271</v>
      </c>
      <c r="D18" s="22">
        <v>66</v>
      </c>
      <c r="E18" s="4">
        <f t="shared" si="0"/>
        <v>1.32</v>
      </c>
      <c r="F18" s="3"/>
    </row>
    <row r="19" spans="1:6" ht="12.75">
      <c r="A19" s="3" t="s">
        <v>6</v>
      </c>
      <c r="B19" s="3" t="s">
        <v>5</v>
      </c>
      <c r="C19" s="13">
        <v>45272</v>
      </c>
      <c r="D19" s="22">
        <v>48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45273</v>
      </c>
      <c r="D20" s="22">
        <v>61</v>
      </c>
      <c r="E20" s="4">
        <f t="shared" si="0"/>
        <v>1.22</v>
      </c>
      <c r="F20" s="3"/>
    </row>
    <row r="21" spans="1:6" ht="12.75">
      <c r="A21" s="3" t="s">
        <v>6</v>
      </c>
      <c r="B21" s="3" t="s">
        <v>5</v>
      </c>
      <c r="C21" s="13">
        <v>45274</v>
      </c>
      <c r="D21" s="22">
        <v>34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45275</v>
      </c>
      <c r="D22" s="22">
        <v>23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45276</v>
      </c>
      <c r="D23" s="22">
        <v>28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45277</v>
      </c>
      <c r="D24" s="22">
        <v>43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45278</v>
      </c>
      <c r="D25" s="22">
        <v>45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45279</v>
      </c>
      <c r="D26" s="22">
        <v>51</v>
      </c>
      <c r="E26" s="4">
        <f t="shared" si="0"/>
        <v>1.02</v>
      </c>
      <c r="F26" s="3"/>
    </row>
    <row r="27" spans="1:6" ht="12.75">
      <c r="A27" s="3" t="s">
        <v>6</v>
      </c>
      <c r="B27" s="3" t="s">
        <v>5</v>
      </c>
      <c r="C27" s="13">
        <v>45280</v>
      </c>
      <c r="D27" s="22">
        <v>42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45281</v>
      </c>
      <c r="D28" s="22">
        <v>50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45282</v>
      </c>
      <c r="D29" s="22">
        <v>20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45283</v>
      </c>
      <c r="D30" s="22">
        <v>25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45284</v>
      </c>
      <c r="D31" s="22">
        <v>37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45285</v>
      </c>
      <c r="D32" s="22">
        <v>39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45286</v>
      </c>
      <c r="D33" s="22">
        <v>27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45287</v>
      </c>
      <c r="D34" s="22">
        <v>32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45288</v>
      </c>
      <c r="D35" s="22">
        <v>42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45289</v>
      </c>
      <c r="D36" s="22">
        <v>61</v>
      </c>
      <c r="E36" s="4">
        <f t="shared" si="0"/>
        <v>1.22</v>
      </c>
      <c r="F36" s="3"/>
    </row>
    <row r="37" spans="1:6" ht="12.75">
      <c r="A37" s="3" t="s">
        <v>6</v>
      </c>
      <c r="B37" s="3" t="s">
        <v>5</v>
      </c>
      <c r="C37" s="13">
        <v>45290</v>
      </c>
      <c r="D37" s="22">
        <v>50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45291</v>
      </c>
      <c r="D38" s="22">
        <v>71</v>
      </c>
      <c r="E38" s="4">
        <f t="shared" si="0"/>
        <v>1.42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30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ноември!E40+декември!E39</f>
        <v>302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10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ноември!E42+декември!E41</f>
        <v>22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44.46666666666667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E40/365*100</f>
        <v>82.73972602739727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45261</v>
      </c>
      <c r="D48" s="22">
        <v>58.58859634</v>
      </c>
      <c r="E48" s="4">
        <f aca="true" t="shared" si="1" ref="E48:E78">IF(D48/50&gt;1,D48/50,"-")</f>
        <v>1.1717719268</v>
      </c>
      <c r="F48" s="3"/>
    </row>
    <row r="49" spans="1:6" ht="12.75">
      <c r="A49" s="3" t="s">
        <v>19</v>
      </c>
      <c r="B49" s="3" t="s">
        <v>4</v>
      </c>
      <c r="C49" s="13">
        <v>45262</v>
      </c>
      <c r="D49" s="22">
        <v>74.81523895</v>
      </c>
      <c r="E49" s="4">
        <f t="shared" si="1"/>
        <v>1.496304779</v>
      </c>
      <c r="F49" s="3"/>
    </row>
    <row r="50" spans="1:6" ht="12.75">
      <c r="A50" s="3" t="s">
        <v>19</v>
      </c>
      <c r="B50" s="3" t="s">
        <v>4</v>
      </c>
      <c r="C50" s="13">
        <v>45263</v>
      </c>
      <c r="D50" s="22">
        <v>34.11650848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45264</v>
      </c>
      <c r="D51" s="22">
        <v>16.46901131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45265</v>
      </c>
      <c r="D52" s="22">
        <v>30.37535095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45266</v>
      </c>
      <c r="D53" s="22">
        <v>52.77667618</v>
      </c>
      <c r="E53" s="4">
        <f t="shared" si="1"/>
        <v>1.0555335236</v>
      </c>
      <c r="F53" s="3"/>
    </row>
    <row r="54" spans="1:6" ht="12.75">
      <c r="A54" s="3" t="s">
        <v>19</v>
      </c>
      <c r="B54" s="3" t="s">
        <v>4</v>
      </c>
      <c r="C54" s="13">
        <v>45267</v>
      </c>
      <c r="D54" s="22">
        <v>28.69908142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45268</v>
      </c>
      <c r="D55" s="22">
        <v>16.97843742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45269</v>
      </c>
      <c r="D56" s="22">
        <v>29.93666077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45270</v>
      </c>
      <c r="D57" s="22">
        <v>35.85185623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45271</v>
      </c>
      <c r="D58" s="22">
        <v>52.86309814</v>
      </c>
      <c r="E58" s="4">
        <f t="shared" si="1"/>
        <v>1.0572619628</v>
      </c>
      <c r="F58" s="3"/>
    </row>
    <row r="59" spans="1:6" ht="12.75">
      <c r="A59" s="3" t="s">
        <v>19</v>
      </c>
      <c r="B59" s="3" t="s">
        <v>4</v>
      </c>
      <c r="C59" s="13">
        <v>45272</v>
      </c>
      <c r="D59" s="22">
        <v>56.90193558</v>
      </c>
      <c r="E59" s="4">
        <f t="shared" si="1"/>
        <v>1.1380387116</v>
      </c>
      <c r="F59" s="3"/>
    </row>
    <row r="60" spans="1:6" ht="12.75">
      <c r="A60" s="3" t="s">
        <v>19</v>
      </c>
      <c r="B60" s="3" t="s">
        <v>4</v>
      </c>
      <c r="C60" s="13">
        <v>45273</v>
      </c>
      <c r="D60" s="22">
        <v>57.38590622</v>
      </c>
      <c r="E60" s="4">
        <f t="shared" si="1"/>
        <v>1.1477181244</v>
      </c>
      <c r="F60" s="3"/>
    </row>
    <row r="61" spans="1:6" ht="12.75">
      <c r="A61" s="3" t="s">
        <v>19</v>
      </c>
      <c r="B61" s="3" t="s">
        <v>4</v>
      </c>
      <c r="C61" s="13">
        <v>45274</v>
      </c>
      <c r="D61" s="22">
        <v>69.07015991</v>
      </c>
      <c r="E61" s="4">
        <f t="shared" si="1"/>
        <v>1.3814031982000001</v>
      </c>
      <c r="F61" s="3"/>
    </row>
    <row r="62" spans="1:6" ht="12.75">
      <c r="A62" s="3" t="s">
        <v>19</v>
      </c>
      <c r="B62" s="3" t="s">
        <v>4</v>
      </c>
      <c r="C62" s="13">
        <v>45275</v>
      </c>
      <c r="D62" s="22">
        <v>13.82475376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45276</v>
      </c>
      <c r="D63" s="22">
        <v>21.83705711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45277</v>
      </c>
      <c r="D64" s="22">
        <v>27.95923615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45278</v>
      </c>
      <c r="D65" s="22">
        <v>24.01292229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45279</v>
      </c>
      <c r="D66" s="22">
        <v>46.26382828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45280</v>
      </c>
      <c r="D67" s="22">
        <v>67.73935699</v>
      </c>
      <c r="E67" s="4">
        <f t="shared" si="1"/>
        <v>1.3547871398</v>
      </c>
      <c r="F67" s="3"/>
    </row>
    <row r="68" spans="1:6" ht="12.75">
      <c r="A68" s="3" t="s">
        <v>19</v>
      </c>
      <c r="B68" s="3" t="s">
        <v>4</v>
      </c>
      <c r="C68" s="13">
        <v>45281</v>
      </c>
      <c r="D68" s="22">
        <v>31.45976448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45282</v>
      </c>
      <c r="D69" s="22">
        <v>24.67403412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45283</v>
      </c>
      <c r="D70" s="22">
        <v>23.20138741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45284</v>
      </c>
      <c r="D71" s="22">
        <v>29.16618538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45285</v>
      </c>
      <c r="D72" s="22">
        <v>41.53020859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45286</v>
      </c>
      <c r="D73" s="22">
        <v>59.87379837</v>
      </c>
      <c r="E73" s="4">
        <f t="shared" si="1"/>
        <v>1.1974759674</v>
      </c>
      <c r="F73" s="3"/>
    </row>
    <row r="74" spans="1:6" ht="12.75">
      <c r="A74" s="3" t="s">
        <v>19</v>
      </c>
      <c r="B74" s="3" t="s">
        <v>4</v>
      </c>
      <c r="C74" s="13">
        <v>45287</v>
      </c>
      <c r="D74" s="22">
        <v>22.5258503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45288</v>
      </c>
      <c r="D75" s="22">
        <v>51.93210983</v>
      </c>
      <c r="E75" s="4">
        <f t="shared" si="1"/>
        <v>1.0386421966000001</v>
      </c>
      <c r="F75" s="3"/>
    </row>
    <row r="76" spans="1:6" ht="12.75">
      <c r="A76" s="3" t="s">
        <v>19</v>
      </c>
      <c r="B76" s="3" t="s">
        <v>4</v>
      </c>
      <c r="C76" s="13">
        <v>45289</v>
      </c>
      <c r="D76" s="22">
        <v>71.45883942</v>
      </c>
      <c r="E76" s="4">
        <f t="shared" si="1"/>
        <v>1.4291767884000002</v>
      </c>
      <c r="F76" s="3"/>
    </row>
    <row r="77" spans="1:6" ht="12.75">
      <c r="A77" s="3" t="s">
        <v>19</v>
      </c>
      <c r="B77" s="3" t="s">
        <v>4</v>
      </c>
      <c r="C77" s="13">
        <v>45290</v>
      </c>
      <c r="D77" s="22">
        <v>66.36580658</v>
      </c>
      <c r="E77" s="4">
        <f t="shared" si="1"/>
        <v>1.3273161316</v>
      </c>
      <c r="F77" s="3"/>
    </row>
    <row r="78" spans="1:6" ht="12.75">
      <c r="A78" s="3" t="s">
        <v>19</v>
      </c>
      <c r="B78" s="3" t="s">
        <v>4</v>
      </c>
      <c r="C78" s="13">
        <v>45291</v>
      </c>
      <c r="D78" s="22">
        <v>74.58512878</v>
      </c>
      <c r="E78" s="4">
        <f t="shared" si="1"/>
        <v>1.4917025756000002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31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ноември!E80+декември!E79</f>
        <v>363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13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ноември!E82+декември!E81</f>
        <v>34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42.36254147548388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E80/365*100</f>
        <v>99.45205479452055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45261</v>
      </c>
      <c r="D88" s="22">
        <v>74.70487213</v>
      </c>
      <c r="E88" s="4">
        <f aca="true" t="shared" si="2" ref="E88:E118">IF(D88/50&gt;1,D88/50,"-")</f>
        <v>1.4940974426</v>
      </c>
      <c r="F88" s="3"/>
    </row>
    <row r="89" spans="1:6" ht="12.75">
      <c r="A89" s="3" t="s">
        <v>21</v>
      </c>
      <c r="B89" s="3" t="s">
        <v>4</v>
      </c>
      <c r="C89" s="13">
        <v>45262</v>
      </c>
      <c r="D89" s="22">
        <v>89.73827362</v>
      </c>
      <c r="E89" s="4">
        <f t="shared" si="2"/>
        <v>1.7947654724</v>
      </c>
      <c r="F89" s="3"/>
    </row>
    <row r="90" spans="1:6" ht="12.75">
      <c r="A90" s="3" t="s">
        <v>21</v>
      </c>
      <c r="B90" s="3" t="s">
        <v>4</v>
      </c>
      <c r="C90" s="13">
        <v>45263</v>
      </c>
      <c r="D90" s="22">
        <v>35.47188187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45264</v>
      </c>
      <c r="D91" s="22">
        <v>18.62230492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45265</v>
      </c>
      <c r="D92" s="22">
        <v>38.22714615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45266</v>
      </c>
      <c r="D93" s="22">
        <v>63.07709122</v>
      </c>
      <c r="E93" s="4">
        <f t="shared" si="2"/>
        <v>1.2615418244</v>
      </c>
      <c r="F93" s="3"/>
    </row>
    <row r="94" spans="1:6" ht="12.75">
      <c r="A94" s="3" t="s">
        <v>21</v>
      </c>
      <c r="B94" s="3" t="s">
        <v>4</v>
      </c>
      <c r="C94" s="13">
        <v>45267</v>
      </c>
      <c r="D94" s="22">
        <v>33.48161316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45268</v>
      </c>
      <c r="D95" s="22">
        <v>17.30172157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45269</v>
      </c>
      <c r="D96" s="22">
        <v>36.50985336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45270</v>
      </c>
      <c r="D97" s="22">
        <v>45.09664536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45271</v>
      </c>
      <c r="D98" s="22">
        <v>63.51573563</v>
      </c>
      <c r="E98" s="4">
        <f t="shared" si="2"/>
        <v>1.2703147126</v>
      </c>
      <c r="F98" s="3"/>
    </row>
    <row r="99" spans="1:6" ht="12.75">
      <c r="A99" s="3" t="s">
        <v>21</v>
      </c>
      <c r="B99" s="3" t="s">
        <v>4</v>
      </c>
      <c r="C99" s="13">
        <v>45272</v>
      </c>
      <c r="D99" s="22">
        <v>81.47270966</v>
      </c>
      <c r="E99" s="4">
        <f t="shared" si="2"/>
        <v>1.6294541932000002</v>
      </c>
      <c r="F99" s="3"/>
    </row>
    <row r="100" spans="1:6" ht="12.75">
      <c r="A100" s="3" t="s">
        <v>21</v>
      </c>
      <c r="B100" s="3" t="s">
        <v>4</v>
      </c>
      <c r="C100" s="13">
        <v>45273</v>
      </c>
      <c r="D100" s="22">
        <v>83.30077362</v>
      </c>
      <c r="E100" s="4">
        <f t="shared" si="2"/>
        <v>1.6660154724</v>
      </c>
      <c r="F100" s="3"/>
    </row>
    <row r="101" spans="1:6" ht="12.75">
      <c r="A101" s="3" t="s">
        <v>21</v>
      </c>
      <c r="B101" s="3" t="s">
        <v>4</v>
      </c>
      <c r="C101" s="13">
        <v>45274</v>
      </c>
      <c r="D101" s="22">
        <v>99.26676178</v>
      </c>
      <c r="E101" s="4">
        <f t="shared" si="2"/>
        <v>1.9853352356</v>
      </c>
      <c r="F101" s="3"/>
    </row>
    <row r="102" spans="1:6" ht="12.75">
      <c r="A102" s="3" t="s">
        <v>21</v>
      </c>
      <c r="B102" s="3" t="s">
        <v>4</v>
      </c>
      <c r="C102" s="13">
        <v>45275</v>
      </c>
      <c r="D102" s="22">
        <v>10.79496098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45276</v>
      </c>
      <c r="D103" s="22">
        <v>16.77965927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45277</v>
      </c>
      <c r="D104" s="22">
        <v>23.74841881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45278</v>
      </c>
      <c r="D105" s="22">
        <v>27.35208702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45279</v>
      </c>
      <c r="D106" s="22">
        <v>50.10007095</v>
      </c>
      <c r="E106" s="4">
        <f t="shared" si="2"/>
        <v>1.002001419</v>
      </c>
      <c r="F106" s="3"/>
    </row>
    <row r="107" spans="1:6" ht="12.75">
      <c r="A107" s="3" t="s">
        <v>21</v>
      </c>
      <c r="B107" s="3" t="s">
        <v>4</v>
      </c>
      <c r="C107" s="13">
        <v>45280</v>
      </c>
      <c r="D107" s="22">
        <v>74.08074188</v>
      </c>
      <c r="E107" s="4">
        <f t="shared" si="2"/>
        <v>1.4816148376</v>
      </c>
      <c r="F107" s="3"/>
    </row>
    <row r="108" spans="1:6" ht="12.75">
      <c r="A108" s="3" t="s">
        <v>21</v>
      </c>
      <c r="B108" s="3" t="s">
        <v>4</v>
      </c>
      <c r="C108" s="13">
        <v>45281</v>
      </c>
      <c r="D108" s="22">
        <v>33.69263077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45282</v>
      </c>
      <c r="D109" s="22">
        <v>35.5881424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45283</v>
      </c>
      <c r="D110" s="22">
        <v>36.73268127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45284</v>
      </c>
      <c r="D111" s="22">
        <v>37.73056793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45285</v>
      </c>
      <c r="D112" s="22">
        <v>48.19177246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45286</v>
      </c>
      <c r="D113" s="22">
        <v>72.1118927</v>
      </c>
      <c r="E113" s="4">
        <f t="shared" si="2"/>
        <v>1.442237854</v>
      </c>
      <c r="F113" s="3"/>
    </row>
    <row r="114" spans="1:6" ht="12.75">
      <c r="A114" s="3" t="s">
        <v>21</v>
      </c>
      <c r="B114" s="3" t="s">
        <v>4</v>
      </c>
      <c r="C114" s="13">
        <v>45287</v>
      </c>
      <c r="D114" s="22">
        <v>25.64908791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45288</v>
      </c>
      <c r="D115" s="22">
        <v>71.81071471999999</v>
      </c>
      <c r="E115" s="4">
        <f t="shared" si="2"/>
        <v>1.4362142943999998</v>
      </c>
      <c r="F115" s="3"/>
    </row>
    <row r="116" spans="1:6" ht="12.75">
      <c r="A116" s="3" t="s">
        <v>21</v>
      </c>
      <c r="B116" s="3" t="s">
        <v>4</v>
      </c>
      <c r="C116" s="13">
        <v>45289</v>
      </c>
      <c r="D116" s="22">
        <v>83.03878784</v>
      </c>
      <c r="E116" s="4">
        <f t="shared" si="2"/>
        <v>1.6607757568</v>
      </c>
      <c r="F116" s="3"/>
    </row>
    <row r="117" spans="1:6" ht="12.75">
      <c r="A117" s="3" t="s">
        <v>21</v>
      </c>
      <c r="B117" s="3" t="s">
        <v>4</v>
      </c>
      <c r="C117" s="13">
        <v>45290</v>
      </c>
      <c r="D117" s="22">
        <v>85.27855682</v>
      </c>
      <c r="E117" s="4">
        <f t="shared" si="2"/>
        <v>1.7055711364000001</v>
      </c>
      <c r="F117" s="3"/>
    </row>
    <row r="118" spans="1:6" ht="12.75">
      <c r="A118" s="3" t="s">
        <v>21</v>
      </c>
      <c r="B118" s="3" t="s">
        <v>4</v>
      </c>
      <c r="C118" s="13">
        <v>45291</v>
      </c>
      <c r="D118" s="22">
        <v>79.58454132</v>
      </c>
      <c r="E118" s="4">
        <f t="shared" si="2"/>
        <v>1.5916908264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ноември!E120+декември!E119</f>
        <v>348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14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ноември!E122+декември!E121</f>
        <v>47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51.35653868064516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E120/365*100</f>
        <v>95.34246575342465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88">
      <selection activeCell="D107" sqref="D107:D11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25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4">
        <v>44958</v>
      </c>
      <c r="D8" s="22">
        <v>11.4</v>
      </c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24">
        <v>44959</v>
      </c>
      <c r="D9" s="22">
        <v>11.6</v>
      </c>
      <c r="E9" s="21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4">
        <v>44960</v>
      </c>
      <c r="D10" s="22">
        <v>23</v>
      </c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24">
        <v>44961</v>
      </c>
      <c r="D11" s="22">
        <v>8.1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24">
        <v>44962</v>
      </c>
      <c r="D12" s="14">
        <v>13.3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4">
        <v>44963</v>
      </c>
      <c r="D13" s="14">
        <v>19</v>
      </c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4">
        <v>44964</v>
      </c>
      <c r="D14" s="22">
        <v>28</v>
      </c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4">
        <v>44965</v>
      </c>
      <c r="D15" s="22">
        <v>32</v>
      </c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24">
        <v>44966</v>
      </c>
      <c r="D16" s="22">
        <v>31</v>
      </c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24">
        <v>44967</v>
      </c>
      <c r="D17" s="22">
        <v>51</v>
      </c>
      <c r="E17" s="21">
        <f t="shared" si="0"/>
        <v>1.02</v>
      </c>
      <c r="F17" s="3"/>
    </row>
    <row r="18" spans="1:6" ht="12.75">
      <c r="A18" s="3" t="s">
        <v>6</v>
      </c>
      <c r="B18" s="3" t="s">
        <v>5</v>
      </c>
      <c r="C18" s="24">
        <v>44968</v>
      </c>
      <c r="D18" s="22">
        <v>48</v>
      </c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4">
        <v>44969</v>
      </c>
      <c r="D19" s="22">
        <v>43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4">
        <v>44970</v>
      </c>
      <c r="D20" s="22">
        <v>44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4">
        <v>44971</v>
      </c>
      <c r="D21" s="22">
        <v>21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4">
        <v>44972</v>
      </c>
      <c r="D22" s="22">
        <v>48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4">
        <v>44973</v>
      </c>
      <c r="D23" s="22">
        <v>57</v>
      </c>
      <c r="E23" s="21">
        <f t="shared" si="0"/>
        <v>1.14</v>
      </c>
      <c r="F23" s="3"/>
    </row>
    <row r="24" spans="1:6" ht="12.75">
      <c r="A24" s="3" t="s">
        <v>6</v>
      </c>
      <c r="B24" s="3" t="s">
        <v>5</v>
      </c>
      <c r="C24" s="24">
        <v>44974</v>
      </c>
      <c r="D24" s="22">
        <v>25</v>
      </c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24">
        <v>44975</v>
      </c>
      <c r="D25" s="22">
        <v>25</v>
      </c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4">
        <v>44976</v>
      </c>
      <c r="D26" s="22">
        <v>24</v>
      </c>
      <c r="E26" s="21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4">
        <v>44977</v>
      </c>
      <c r="D27" s="22">
        <v>12.9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4">
        <v>44978</v>
      </c>
      <c r="D28" s="22">
        <v>19</v>
      </c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4">
        <v>44979</v>
      </c>
      <c r="D29" s="22">
        <v>24</v>
      </c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24">
        <v>44980</v>
      </c>
      <c r="D30" s="22">
        <v>33</v>
      </c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4">
        <v>44981</v>
      </c>
      <c r="D31" s="22">
        <v>49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4">
        <v>44982</v>
      </c>
      <c r="D32" s="22">
        <v>49</v>
      </c>
      <c r="E32" s="21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4">
        <v>44983</v>
      </c>
      <c r="D33" s="22">
        <v>31</v>
      </c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4">
        <v>44984</v>
      </c>
      <c r="D34" s="22"/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4">
        <v>44985</v>
      </c>
      <c r="D35" s="22"/>
      <c r="E35" s="21" t="str">
        <f t="shared" si="0"/>
        <v>-</v>
      </c>
      <c r="F35" s="3"/>
    </row>
    <row r="36" spans="1:6" ht="12.75" customHeight="1" hidden="1">
      <c r="A36" s="3" t="s">
        <v>6</v>
      </c>
      <c r="B36" s="3" t="s">
        <v>5</v>
      </c>
      <c r="C36" s="24"/>
      <c r="D36" s="22"/>
      <c r="E36" s="21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24"/>
      <c r="D37" s="14"/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4"/>
      <c r="D38" s="14"/>
      <c r="E38" s="21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26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януари!E40+февруари!E39</f>
        <v>57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2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януари!E42+февруари!E41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30.049999999999997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E40/59*100</f>
        <v>96.61016949152543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44958</v>
      </c>
      <c r="D48" s="22">
        <v>12.78279972</v>
      </c>
      <c r="E48" s="21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44959</v>
      </c>
      <c r="D49" s="22">
        <v>11.93070316</v>
      </c>
      <c r="E49" s="21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44960</v>
      </c>
      <c r="D50" s="22">
        <v>11.13753891</v>
      </c>
      <c r="E50" s="21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44961</v>
      </c>
      <c r="D51" s="22">
        <v>14.00246525</v>
      </c>
      <c r="E51" s="21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44962</v>
      </c>
      <c r="D52" s="22">
        <v>10.23948288</v>
      </c>
      <c r="E52" s="21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44963</v>
      </c>
      <c r="D53" s="22">
        <v>15.27906704</v>
      </c>
      <c r="E53" s="21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44964</v>
      </c>
      <c r="D54" s="22">
        <v>19.94991875</v>
      </c>
      <c r="E54" s="21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44965</v>
      </c>
      <c r="D55" s="22">
        <v>23.87505913</v>
      </c>
      <c r="E55" s="21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44966</v>
      </c>
      <c r="D56" s="22">
        <v>21.92586517</v>
      </c>
      <c r="E56" s="21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44967</v>
      </c>
      <c r="D57" s="22">
        <v>44.54304123</v>
      </c>
      <c r="E57" s="21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44968</v>
      </c>
      <c r="D58" s="22">
        <v>60.30934525</v>
      </c>
      <c r="E58" s="21">
        <f t="shared" si="1"/>
        <v>1.206186905</v>
      </c>
      <c r="F58" s="3"/>
    </row>
    <row r="59" spans="1:6" ht="12.75">
      <c r="A59" s="3" t="s">
        <v>19</v>
      </c>
      <c r="B59" s="3" t="s">
        <v>4</v>
      </c>
      <c r="C59" s="13">
        <v>44969</v>
      </c>
      <c r="D59" s="22">
        <v>35.05958557</v>
      </c>
      <c r="E59" s="21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44970</v>
      </c>
      <c r="D60" s="22">
        <v>42.18702316</v>
      </c>
      <c r="E60" s="21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44971</v>
      </c>
      <c r="D61" s="22">
        <v>27.6327076</v>
      </c>
      <c r="E61" s="21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44972</v>
      </c>
      <c r="D62" s="22">
        <v>29.23221588</v>
      </c>
      <c r="E62" s="21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44973</v>
      </c>
      <c r="D63" s="22">
        <v>52.50947189</v>
      </c>
      <c r="E63" s="21">
        <f t="shared" si="1"/>
        <v>1.0501894378</v>
      </c>
      <c r="F63" s="3"/>
    </row>
    <row r="64" spans="1:6" ht="12.75">
      <c r="A64" s="3" t="s">
        <v>19</v>
      </c>
      <c r="B64" s="3" t="s">
        <v>4</v>
      </c>
      <c r="C64" s="13">
        <v>44974</v>
      </c>
      <c r="D64" s="22">
        <v>51.75542831</v>
      </c>
      <c r="E64" s="21">
        <f t="shared" si="1"/>
        <v>1.0351085662</v>
      </c>
      <c r="F64" s="3"/>
    </row>
    <row r="65" spans="1:6" ht="12.75">
      <c r="A65" s="3" t="s">
        <v>19</v>
      </c>
      <c r="B65" s="3" t="s">
        <v>4</v>
      </c>
      <c r="C65" s="13">
        <v>44975</v>
      </c>
      <c r="D65" s="22">
        <v>22.02463531</v>
      </c>
      <c r="E65" s="21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44976</v>
      </c>
      <c r="D66" s="22">
        <v>21.35896873</v>
      </c>
      <c r="E66" s="21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44977</v>
      </c>
      <c r="D67" s="22">
        <v>19.97944069</v>
      </c>
      <c r="E67" s="21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44978</v>
      </c>
      <c r="D68" s="22">
        <v>13.08795643</v>
      </c>
      <c r="E68" s="21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44979</v>
      </c>
      <c r="D69" s="22">
        <v>18.02757072</v>
      </c>
      <c r="E69" s="21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44980</v>
      </c>
      <c r="D70" s="22">
        <v>24.7279377</v>
      </c>
      <c r="E70" s="21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44981</v>
      </c>
      <c r="D71" s="22">
        <v>28.93764687</v>
      </c>
      <c r="E71" s="21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44982</v>
      </c>
      <c r="D72" s="22">
        <v>50.04968262</v>
      </c>
      <c r="E72" s="21">
        <f t="shared" si="1"/>
        <v>1.0009936524</v>
      </c>
      <c r="F72" s="3"/>
    </row>
    <row r="73" spans="1:6" ht="12.75">
      <c r="A73" s="3" t="s">
        <v>19</v>
      </c>
      <c r="B73" s="3" t="s">
        <v>4</v>
      </c>
      <c r="C73" s="13">
        <v>44983</v>
      </c>
      <c r="D73" s="22">
        <v>38.53311157</v>
      </c>
      <c r="E73" s="21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44984</v>
      </c>
      <c r="D74" s="22">
        <v>36.82546997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44985</v>
      </c>
      <c r="D75" s="22">
        <v>30.29149818</v>
      </c>
      <c r="E75" s="21" t="str">
        <f t="shared" si="1"/>
        <v>-</v>
      </c>
      <c r="F75" s="3"/>
    </row>
    <row r="76" spans="1:6" ht="12.75" hidden="1">
      <c r="A76" s="3" t="s">
        <v>19</v>
      </c>
      <c r="B76" s="3" t="s">
        <v>4</v>
      </c>
      <c r="C76" s="13"/>
      <c r="D76" s="22"/>
      <c r="E76" s="21" t="str">
        <f t="shared" si="1"/>
        <v>-</v>
      </c>
      <c r="F76" s="3"/>
    </row>
    <row r="77" spans="1:6" ht="12.75" hidden="1">
      <c r="A77" s="3" t="s">
        <v>19</v>
      </c>
      <c r="B77" s="3" t="s">
        <v>4</v>
      </c>
      <c r="C77" s="13"/>
      <c r="D77" s="5"/>
      <c r="E77" s="21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21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28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януари!E80+февруари!E79</f>
        <v>59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4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януари!E82+февруари!E81</f>
        <v>13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28.149844203214283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E80/59*100</f>
        <v>100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44958</v>
      </c>
      <c r="D88" s="22">
        <v>16.04597092</v>
      </c>
      <c r="E88" s="21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44959</v>
      </c>
      <c r="D89" s="22">
        <v>23.06059456</v>
      </c>
      <c r="E89" s="21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44960</v>
      </c>
      <c r="D90" s="22">
        <v>18.16472816</v>
      </c>
      <c r="E90" s="21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25">
        <v>44961</v>
      </c>
      <c r="D91" s="26">
        <v>21.62316704</v>
      </c>
      <c r="E91" s="21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25">
        <v>44962</v>
      </c>
      <c r="D92" s="26">
        <v>14.33295345</v>
      </c>
      <c r="E92" s="21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25">
        <v>44963</v>
      </c>
      <c r="D93" s="26">
        <v>20.55681992</v>
      </c>
      <c r="E93" s="21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25">
        <v>44964</v>
      </c>
      <c r="D94" s="26">
        <v>33.28228378</v>
      </c>
      <c r="E94" s="21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25">
        <v>44965</v>
      </c>
      <c r="D95" s="26">
        <v>31.19766426</v>
      </c>
      <c r="E95" s="21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25">
        <v>44966</v>
      </c>
      <c r="D96" s="26">
        <v>33.41415405</v>
      </c>
      <c r="E96" s="21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25">
        <v>44967</v>
      </c>
      <c r="D97" s="26">
        <v>69.35456085</v>
      </c>
      <c r="E97" s="21">
        <f t="shared" si="2"/>
        <v>1.387091217</v>
      </c>
      <c r="F97" s="3"/>
    </row>
    <row r="98" spans="1:6" ht="12.75">
      <c r="A98" s="3" t="s">
        <v>21</v>
      </c>
      <c r="B98" s="3" t="s">
        <v>4</v>
      </c>
      <c r="C98" s="25">
        <v>44968</v>
      </c>
      <c r="D98" s="26">
        <v>80.24454498</v>
      </c>
      <c r="E98" s="21">
        <f t="shared" si="2"/>
        <v>1.6048908996</v>
      </c>
      <c r="F98" s="3"/>
    </row>
    <row r="99" spans="1:6" ht="12.75">
      <c r="A99" s="3" t="s">
        <v>21</v>
      </c>
      <c r="B99" s="3" t="s">
        <v>4</v>
      </c>
      <c r="C99" s="13">
        <v>44969</v>
      </c>
      <c r="D99" s="22">
        <v>43.69720459</v>
      </c>
      <c r="E99" s="21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44970</v>
      </c>
      <c r="D100" s="22">
        <v>51.95770645</v>
      </c>
      <c r="E100" s="21">
        <f t="shared" si="2"/>
        <v>1.0391541290000001</v>
      </c>
      <c r="F100" s="3"/>
    </row>
    <row r="101" spans="1:6" ht="12.75">
      <c r="A101" s="3" t="s">
        <v>21</v>
      </c>
      <c r="B101" s="3" t="s">
        <v>4</v>
      </c>
      <c r="C101" s="13">
        <v>44971</v>
      </c>
      <c r="D101" s="14">
        <v>30.25024223</v>
      </c>
      <c r="E101" s="21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44972</v>
      </c>
      <c r="D102" s="22">
        <v>46.51620483</v>
      </c>
      <c r="E102" s="21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44973</v>
      </c>
      <c r="D103" s="22">
        <v>83.25093842</v>
      </c>
      <c r="E103" s="21">
        <f t="shared" si="2"/>
        <v>1.6650187684</v>
      </c>
      <c r="F103" s="3"/>
    </row>
    <row r="104" spans="1:6" ht="12.75">
      <c r="A104" s="3" t="s">
        <v>21</v>
      </c>
      <c r="B104" s="3" t="s">
        <v>4</v>
      </c>
      <c r="C104" s="13">
        <v>44974</v>
      </c>
      <c r="D104" s="22">
        <v>65.58180237</v>
      </c>
      <c r="E104" s="21">
        <f t="shared" si="2"/>
        <v>1.3116360474000002</v>
      </c>
      <c r="F104" s="3"/>
    </row>
    <row r="105" spans="1:6" ht="12.75">
      <c r="A105" s="3" t="s">
        <v>21</v>
      </c>
      <c r="B105" s="3" t="s">
        <v>4</v>
      </c>
      <c r="C105" s="13">
        <v>44975</v>
      </c>
      <c r="D105" s="22">
        <v>28.30224419</v>
      </c>
      <c r="E105" s="21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44976</v>
      </c>
      <c r="D106" s="22">
        <v>27.78519249</v>
      </c>
      <c r="E106" s="21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44977</v>
      </c>
      <c r="D107" s="22"/>
      <c r="E107" s="21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44978</v>
      </c>
      <c r="D108" s="22"/>
      <c r="E108" s="21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44979</v>
      </c>
      <c r="D109" s="22"/>
      <c r="E109" s="21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44980</v>
      </c>
      <c r="D110" s="22"/>
      <c r="E110" s="21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44981</v>
      </c>
      <c r="D111" s="22"/>
      <c r="E111" s="21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44982</v>
      </c>
      <c r="D112" s="22"/>
      <c r="E112" s="21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44983</v>
      </c>
      <c r="D113" s="22"/>
      <c r="E113" s="21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44984</v>
      </c>
      <c r="D114" s="22"/>
      <c r="E114" s="21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44985</v>
      </c>
      <c r="D115" s="22">
        <v>38.77330399</v>
      </c>
      <c r="E115" s="21" t="str">
        <f t="shared" si="2"/>
        <v>-</v>
      </c>
      <c r="F115" s="3"/>
    </row>
    <row r="116" spans="1:6" ht="12.75" hidden="1">
      <c r="A116" s="3" t="s">
        <v>21</v>
      </c>
      <c r="B116" s="3" t="s">
        <v>4</v>
      </c>
      <c r="C116" s="13"/>
      <c r="D116" s="22"/>
      <c r="E116" s="21" t="str">
        <f t="shared" si="2"/>
        <v>-</v>
      </c>
      <c r="F116" s="3"/>
    </row>
    <row r="117" spans="1:6" ht="12.75" hidden="1">
      <c r="A117" s="3" t="s">
        <v>21</v>
      </c>
      <c r="B117" s="3" t="s">
        <v>4</v>
      </c>
      <c r="C117" s="13">
        <v>44257</v>
      </c>
      <c r="D117" s="5"/>
      <c r="E117" s="21" t="str">
        <f t="shared" si="2"/>
        <v>-</v>
      </c>
      <c r="F117" s="3"/>
    </row>
    <row r="118" spans="1:6" ht="12.75" hidden="1">
      <c r="A118" s="3" t="s">
        <v>21</v>
      </c>
      <c r="B118" s="3" t="s">
        <v>4</v>
      </c>
      <c r="C118" s="13">
        <v>44258</v>
      </c>
      <c r="D118" s="5"/>
      <c r="E118" s="21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20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януари!E120+февруари!E119</f>
        <v>51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5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януари!E122+февруари!E121</f>
        <v>19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38.86961407650001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E120/59*100</f>
        <v>86.4406779661017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00">
      <selection activeCell="I92" sqref="I9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26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0">
        <v>44986</v>
      </c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20">
        <v>44987</v>
      </c>
      <c r="D9" s="22">
        <v>39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0">
        <v>44988</v>
      </c>
      <c r="D10" s="22">
        <v>44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20">
        <v>44989</v>
      </c>
      <c r="D11" s="22">
        <v>38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20">
        <v>44990</v>
      </c>
      <c r="D12" s="22">
        <v>34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0">
        <v>44991</v>
      </c>
      <c r="D13" s="22">
        <v>40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0">
        <v>44992</v>
      </c>
      <c r="D14" s="22">
        <v>33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0">
        <v>44993</v>
      </c>
      <c r="D15" s="22">
        <v>19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20">
        <v>44994</v>
      </c>
      <c r="D16" s="22">
        <v>22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20">
        <v>44995</v>
      </c>
      <c r="D17" s="14">
        <v>24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0">
        <v>44996</v>
      </c>
      <c r="D18" s="22">
        <v>6.4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0">
        <v>44997</v>
      </c>
      <c r="D19" s="22">
        <v>14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0">
        <v>44998</v>
      </c>
      <c r="D20" s="22">
        <v>21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0">
        <v>44999</v>
      </c>
      <c r="D21" s="22">
        <v>29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0">
        <v>45000</v>
      </c>
      <c r="D22" s="14">
        <v>31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0">
        <v>45001</v>
      </c>
      <c r="D23" s="22">
        <v>8.3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20">
        <v>45002</v>
      </c>
      <c r="D24" s="22">
        <v>16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20">
        <v>45003</v>
      </c>
      <c r="D25" s="22">
        <v>27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0">
        <v>45004</v>
      </c>
      <c r="D26" s="22">
        <v>26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0">
        <v>45005</v>
      </c>
      <c r="D27" s="22">
        <v>32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0">
        <v>45006</v>
      </c>
      <c r="D28" s="22">
        <v>40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0">
        <v>45007</v>
      </c>
      <c r="D29" s="22">
        <v>31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20">
        <v>45008</v>
      </c>
      <c r="D30" s="22">
        <v>20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0">
        <v>45009</v>
      </c>
      <c r="D31" s="22">
        <v>20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0">
        <v>45010</v>
      </c>
      <c r="D32" s="22">
        <v>17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0">
        <v>45011</v>
      </c>
      <c r="D33" s="22">
        <v>12.3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0">
        <v>45012</v>
      </c>
      <c r="D34" s="22">
        <v>10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0">
        <v>45013</v>
      </c>
      <c r="D35" s="22">
        <v>8.8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20">
        <v>45014</v>
      </c>
      <c r="D36" s="22">
        <v>12.6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0">
        <v>45015</v>
      </c>
      <c r="D37" s="22">
        <v>27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0">
        <v>45016</v>
      </c>
      <c r="D38" s="22">
        <v>26</v>
      </c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30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февруари!E40+март!E39</f>
        <v>87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февруари!E42+март!E41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24.279999999999998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E40/90*100</f>
        <v>96.66666666666667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20">
        <v>44986</v>
      </c>
      <c r="D48" s="22">
        <v>9.466736794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20">
        <v>44987</v>
      </c>
      <c r="D49" s="22">
        <v>26.84752083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20">
        <v>44988</v>
      </c>
      <c r="D50" s="22">
        <v>36.85736084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20">
        <v>44989</v>
      </c>
      <c r="D51" s="22">
        <v>54.0314064</v>
      </c>
      <c r="E51" s="4">
        <f t="shared" si="1"/>
        <v>1.080628128</v>
      </c>
      <c r="F51" s="3"/>
    </row>
    <row r="52" spans="1:6" ht="12.75">
      <c r="A52" s="3" t="s">
        <v>19</v>
      </c>
      <c r="B52" s="3" t="s">
        <v>4</v>
      </c>
      <c r="C52" s="20">
        <v>44990</v>
      </c>
      <c r="D52" s="22">
        <v>35.742939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20">
        <v>44991</v>
      </c>
      <c r="D53" s="22">
        <v>25.95143318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20">
        <v>44992</v>
      </c>
      <c r="D54" s="22">
        <v>34.81452942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20">
        <v>44993</v>
      </c>
      <c r="D55" s="22">
        <v>32.27882385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20">
        <v>44994</v>
      </c>
      <c r="D56" s="22">
        <v>28.45773888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20">
        <v>44995</v>
      </c>
      <c r="D57" s="22">
        <v>40.57716751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20">
        <v>44996</v>
      </c>
      <c r="D58" s="22">
        <v>16.42427635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20">
        <v>44997</v>
      </c>
      <c r="D59" s="22">
        <v>9.963828087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20">
        <v>44998</v>
      </c>
      <c r="D60" s="22">
        <v>14.02860641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20">
        <v>44999</v>
      </c>
      <c r="D61" s="22">
        <v>27.66556549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20">
        <v>45000</v>
      </c>
      <c r="D62" s="22">
        <v>33.13554764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20">
        <v>45001</v>
      </c>
      <c r="D63" s="22">
        <v>18.95311928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20">
        <v>45002</v>
      </c>
      <c r="D64" s="22">
        <v>10.0417223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20">
        <v>45003</v>
      </c>
      <c r="D65" s="22">
        <v>18.75868416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20">
        <v>45004</v>
      </c>
      <c r="D66" s="22">
        <v>18.38281441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20">
        <v>45005</v>
      </c>
      <c r="D67" s="22">
        <v>28.61543465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20">
        <v>45006</v>
      </c>
      <c r="D68" s="22">
        <v>41.80392838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20">
        <v>45007</v>
      </c>
      <c r="D69" s="22">
        <v>31.0189743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20">
        <v>45008</v>
      </c>
      <c r="D70" s="22">
        <v>20.57711983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20">
        <v>45009</v>
      </c>
      <c r="D71" s="22">
        <v>24.08161354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20">
        <v>45010</v>
      </c>
      <c r="D72" s="22">
        <v>26.22881126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20">
        <v>45011</v>
      </c>
      <c r="D73" s="22">
        <v>16.69968224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20">
        <v>45012</v>
      </c>
      <c r="D74" s="22">
        <v>20.85954094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20">
        <v>45013</v>
      </c>
      <c r="D75" s="22">
        <v>12.64558887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20">
        <v>45014</v>
      </c>
      <c r="D76" s="22">
        <v>14.51791477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20">
        <v>45015</v>
      </c>
      <c r="D77" s="22">
        <v>21.13546944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20">
        <v>45016</v>
      </c>
      <c r="D78" s="22">
        <v>27.41860199</v>
      </c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31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февруари!E80+март!E79</f>
        <v>90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1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февруари!E82+март!E81</f>
        <v>14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25.096209711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E80/90*100</f>
        <v>100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20">
        <v>44986</v>
      </c>
      <c r="D88" s="22">
        <v>13.96342754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20">
        <v>44987</v>
      </c>
      <c r="D89" s="22">
        <v>38.84292221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20">
        <v>44988</v>
      </c>
      <c r="D90" s="22">
        <v>50.80069351</v>
      </c>
      <c r="E90" s="4">
        <f t="shared" si="2"/>
        <v>1.0160138702000001</v>
      </c>
      <c r="F90" s="3"/>
    </row>
    <row r="91" spans="1:6" ht="12.75">
      <c r="A91" s="3" t="s">
        <v>21</v>
      </c>
      <c r="B91" s="3" t="s">
        <v>4</v>
      </c>
      <c r="C91" s="20">
        <v>44989</v>
      </c>
      <c r="D91" s="22">
        <v>76.9040451</v>
      </c>
      <c r="E91" s="4">
        <f t="shared" si="2"/>
        <v>1.5380809020000001</v>
      </c>
      <c r="F91" s="3"/>
    </row>
    <row r="92" spans="1:6" ht="12.75">
      <c r="A92" s="3" t="s">
        <v>21</v>
      </c>
      <c r="B92" s="3" t="s">
        <v>4</v>
      </c>
      <c r="C92" s="20">
        <v>44990</v>
      </c>
      <c r="D92" s="22">
        <v>48.74251938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20">
        <v>44991</v>
      </c>
      <c r="D93" s="22">
        <v>32.35181046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20">
        <v>44992</v>
      </c>
      <c r="D94" s="22">
        <v>48.80520248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20">
        <v>44993</v>
      </c>
      <c r="D95" s="22">
        <v>46.79674149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20">
        <v>44994</v>
      </c>
      <c r="D96" s="22">
        <v>48.84248352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20">
        <v>44995</v>
      </c>
      <c r="D97" s="22">
        <v>58.08540726</v>
      </c>
      <c r="E97" s="4">
        <f t="shared" si="2"/>
        <v>1.1617081452</v>
      </c>
      <c r="F97" s="3"/>
    </row>
    <row r="98" spans="1:6" ht="12.75">
      <c r="A98" s="3" t="s">
        <v>21</v>
      </c>
      <c r="B98" s="3" t="s">
        <v>4</v>
      </c>
      <c r="C98" s="20">
        <v>44996</v>
      </c>
      <c r="D98" s="22">
        <v>15.93192577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20">
        <v>44997</v>
      </c>
      <c r="D99" s="22">
        <v>11.43645382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20">
        <v>44998</v>
      </c>
      <c r="D100" s="22">
        <v>22.51380348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20">
        <v>44999</v>
      </c>
      <c r="D101" s="22">
        <v>35.72099304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20">
        <v>45000</v>
      </c>
      <c r="D102" s="22">
        <v>39.70746613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20">
        <v>45001</v>
      </c>
      <c r="D103" s="22">
        <v>17.95094109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20">
        <v>45002</v>
      </c>
      <c r="D104" s="22">
        <v>15.03134441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20">
        <v>45003</v>
      </c>
      <c r="D105" s="22">
        <v>24.92201805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20">
        <v>45004</v>
      </c>
      <c r="D106" s="22">
        <v>21.03027534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20">
        <v>45005</v>
      </c>
      <c r="D107" s="22">
        <v>41.72055817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20">
        <v>45006</v>
      </c>
      <c r="D108" s="22">
        <v>63.57271957</v>
      </c>
      <c r="E108" s="4">
        <f t="shared" si="2"/>
        <v>1.2714543913999998</v>
      </c>
      <c r="F108" s="3"/>
    </row>
    <row r="109" spans="1:6" ht="12.75">
      <c r="A109" s="3" t="s">
        <v>21</v>
      </c>
      <c r="B109" s="3" t="s">
        <v>4</v>
      </c>
      <c r="C109" s="20">
        <v>45007</v>
      </c>
      <c r="D109" s="22">
        <v>41.74516678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20">
        <v>45008</v>
      </c>
      <c r="D110" s="22">
        <v>31.49565887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20">
        <v>45009</v>
      </c>
      <c r="D111" s="22">
        <v>33.7213707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20">
        <v>45010</v>
      </c>
      <c r="D112" s="22">
        <v>38.39468002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20">
        <v>45011</v>
      </c>
      <c r="D113" s="22">
        <v>21.81580544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20">
        <v>45012</v>
      </c>
      <c r="D114" s="22">
        <v>28.39721489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20">
        <v>45013</v>
      </c>
      <c r="D115" s="22">
        <v>10.68314648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20">
        <v>45014</v>
      </c>
      <c r="D116" s="22">
        <v>12.64082432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20">
        <v>45015</v>
      </c>
      <c r="D117" s="22">
        <v>29.69798279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20">
        <v>45016</v>
      </c>
      <c r="D118" s="22">
        <v>38.10699844</v>
      </c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февруари!E120+март!E119</f>
        <v>82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4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февруари!E122+март!E121</f>
        <v>23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34.20556775967742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E120/90*100</f>
        <v>91.11111111111111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27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45017</v>
      </c>
      <c r="D8" s="14">
        <v>14.2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45018</v>
      </c>
      <c r="D9" s="14">
        <v>14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45019</v>
      </c>
      <c r="D10" s="14">
        <v>18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45020</v>
      </c>
      <c r="D11" s="14">
        <v>11.5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45021</v>
      </c>
      <c r="D12" s="14">
        <v>13.2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45022</v>
      </c>
      <c r="D13" s="14">
        <v>19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45023</v>
      </c>
      <c r="D14" s="14">
        <v>27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45024</v>
      </c>
      <c r="D15" s="14">
        <v>21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45025</v>
      </c>
      <c r="D16" s="14">
        <v>15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45026</v>
      </c>
      <c r="D17" s="14">
        <v>15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45027</v>
      </c>
      <c r="D18" s="14">
        <v>12.8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45028</v>
      </c>
      <c r="D19" s="14">
        <v>11.7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45029</v>
      </c>
      <c r="D20" s="14">
        <v>16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45030</v>
      </c>
      <c r="D21" s="14">
        <v>15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45031</v>
      </c>
      <c r="D22" s="14">
        <v>15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45032</v>
      </c>
      <c r="D23" s="14">
        <v>15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45033</v>
      </c>
      <c r="D24" s="14">
        <v>14.1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45034</v>
      </c>
      <c r="D25" s="14">
        <v>13.1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45035</v>
      </c>
      <c r="D26" s="14">
        <v>14.1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45036</v>
      </c>
      <c r="D27" s="14">
        <v>15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45037</v>
      </c>
      <c r="D28" s="14">
        <v>15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45038</v>
      </c>
      <c r="D29" s="14">
        <v>20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45039</v>
      </c>
      <c r="D30" s="14">
        <v>24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45040</v>
      </c>
      <c r="D31" s="14">
        <v>14.2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45041</v>
      </c>
      <c r="D32" s="14">
        <v>8.8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45042</v>
      </c>
      <c r="D33" s="14">
        <v>12.1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45043</v>
      </c>
      <c r="D34" s="14">
        <v>19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45044</v>
      </c>
      <c r="D35" s="14">
        <v>26</v>
      </c>
      <c r="E35" s="4" t="str">
        <f t="shared" si="0"/>
        <v>-</v>
      </c>
      <c r="F35" s="3"/>
    </row>
    <row r="36" spans="1:6" ht="12.75" customHeight="1">
      <c r="A36" s="3" t="s">
        <v>6</v>
      </c>
      <c r="B36" s="3" t="s">
        <v>5</v>
      </c>
      <c r="C36" s="13">
        <v>45045</v>
      </c>
      <c r="D36" s="14">
        <v>22</v>
      </c>
      <c r="E36" s="4" t="str">
        <f t="shared" si="0"/>
        <v>-</v>
      </c>
      <c r="F36" s="3"/>
    </row>
    <row r="37" spans="1:6" ht="12.75" customHeight="1">
      <c r="A37" s="3" t="s">
        <v>6</v>
      </c>
      <c r="B37" s="3" t="s">
        <v>5</v>
      </c>
      <c r="C37" s="13">
        <v>45046</v>
      </c>
      <c r="D37" s="14">
        <v>16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14"/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30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март!E40+април!E39</f>
        <v>117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март!E42+април!E41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16.22666666666667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E40/120*100</f>
        <v>97.5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45017</v>
      </c>
      <c r="D48" s="22">
        <v>25.47891045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45018</v>
      </c>
      <c r="D49" s="22">
        <v>8.238629341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45019</v>
      </c>
      <c r="D50" s="22">
        <v>20.63462257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45020</v>
      </c>
      <c r="D51" s="22">
        <v>20.88586044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45021</v>
      </c>
      <c r="D52" s="22">
        <v>9.568847656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45022</v>
      </c>
      <c r="D53" s="22">
        <v>16.29047394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45023</v>
      </c>
      <c r="D54" s="22">
        <v>21.9595089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45024</v>
      </c>
      <c r="D55" s="22">
        <v>22.72345734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45025</v>
      </c>
      <c r="D56" s="22">
        <v>38.39774323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45026</v>
      </c>
      <c r="D57" s="22">
        <v>29.60940552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45027</v>
      </c>
      <c r="D58" s="22">
        <v>17.01881218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45028</v>
      </c>
      <c r="D59" s="22">
        <v>14.563447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45029</v>
      </c>
      <c r="D60" s="22">
        <v>16.67424774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45030</v>
      </c>
      <c r="D61" s="22">
        <v>33.02678299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45031</v>
      </c>
      <c r="D62" s="22">
        <v>25.74503326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45032</v>
      </c>
      <c r="D63" s="22">
        <v>17.23207283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45033</v>
      </c>
      <c r="D64" s="22">
        <v>18.67140961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45034</v>
      </c>
      <c r="D65" s="22">
        <v>17.70105743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45035</v>
      </c>
      <c r="D66" s="22">
        <v>10.26182842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45036</v>
      </c>
      <c r="D67" s="22">
        <v>35.37217331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45037</v>
      </c>
      <c r="D68" s="22">
        <v>34.21509552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45038</v>
      </c>
      <c r="D69" s="22">
        <v>20.10321236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45039</v>
      </c>
      <c r="D70" s="22">
        <v>22.72351837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45040</v>
      </c>
      <c r="D71" s="22">
        <v>27.26035118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45041</v>
      </c>
      <c r="D72" s="22">
        <v>13.89369965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45042</v>
      </c>
      <c r="D73" s="22">
        <v>10.46264172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45043</v>
      </c>
      <c r="D74" s="22">
        <v>13.86806488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45044</v>
      </c>
      <c r="D75" s="22">
        <v>15.44057083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45045</v>
      </c>
      <c r="D76" s="22">
        <v>18.25103951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45046</v>
      </c>
      <c r="D77" s="22">
        <v>18.79386139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30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март!E80+април!E79</f>
        <v>120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0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март!E82+април!E81</f>
        <v>14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20.50221265223333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E80/120*100</f>
        <v>100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45017</v>
      </c>
      <c r="D88" s="22">
        <v>32.24814606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45018</v>
      </c>
      <c r="D89" s="22">
        <v>11.80522156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45019</v>
      </c>
      <c r="D90" s="22">
        <v>36.27402496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45020</v>
      </c>
      <c r="D91" s="22"/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45021</v>
      </c>
      <c r="D92" s="22"/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45022</v>
      </c>
      <c r="D93" s="22"/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45023</v>
      </c>
      <c r="D94" s="22"/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45024</v>
      </c>
      <c r="D95" s="22"/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45025</v>
      </c>
      <c r="D96" s="22"/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45026</v>
      </c>
      <c r="D97" s="22"/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45027</v>
      </c>
      <c r="D98" s="22"/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45028</v>
      </c>
      <c r="D99" s="22"/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45029</v>
      </c>
      <c r="D100" s="22">
        <v>23.28800774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45030</v>
      </c>
      <c r="D101" s="22">
        <v>20.98589516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45031</v>
      </c>
      <c r="D102" s="22">
        <v>18.07539558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45032</v>
      </c>
      <c r="D103" s="22">
        <v>18.83769417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45033</v>
      </c>
      <c r="D104" s="22">
        <v>23.15221596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45034</v>
      </c>
      <c r="D105" s="22">
        <v>23.64931679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45035</v>
      </c>
      <c r="D106" s="22">
        <v>13.63764572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45036</v>
      </c>
      <c r="D107" s="22">
        <v>19.77821541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45037</v>
      </c>
      <c r="D108" s="22">
        <v>25.36720085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45038</v>
      </c>
      <c r="D109" s="22">
        <v>21.76574707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45039</v>
      </c>
      <c r="D110" s="22">
        <v>23.53314781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45040</v>
      </c>
      <c r="D111" s="22">
        <v>28.57804298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45041</v>
      </c>
      <c r="D112" s="22">
        <v>14.33576298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45042</v>
      </c>
      <c r="D113" s="22">
        <v>16.32604408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45043</v>
      </c>
      <c r="D114" s="22">
        <v>17.81811333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45044</v>
      </c>
      <c r="D115" s="22">
        <v>18.76945877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45045</v>
      </c>
      <c r="D116" s="22">
        <v>22.60778618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45046</v>
      </c>
      <c r="D117" s="22">
        <v>22.05403328</v>
      </c>
      <c r="E117" s="4" t="str">
        <f t="shared" si="2"/>
        <v>-</v>
      </c>
      <c r="F117" s="3"/>
    </row>
    <row r="118" spans="1:6" ht="12.75" customHeight="1" hidden="1">
      <c r="A118" s="3"/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21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март!E120+април!E119</f>
        <v>103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0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март!E122+април!E121</f>
        <v>23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21.566053163809528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E120/120*100</f>
        <v>85.83333333333333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79">
      <selection activeCell="H103" sqref="H10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28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45047</v>
      </c>
      <c r="D8" s="14">
        <v>19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45048</v>
      </c>
      <c r="D9" s="14">
        <v>18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45049</v>
      </c>
      <c r="D10" s="14">
        <v>24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45050</v>
      </c>
      <c r="D11" s="14">
        <v>20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45051</v>
      </c>
      <c r="D12" s="14">
        <v>13.4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45052</v>
      </c>
      <c r="D13" s="14">
        <v>19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45053</v>
      </c>
      <c r="D14" s="14">
        <v>16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45054</v>
      </c>
      <c r="D15" s="14">
        <v>19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45055</v>
      </c>
      <c r="D16" s="14">
        <v>15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45056</v>
      </c>
      <c r="D17" s="14">
        <v>16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45057</v>
      </c>
      <c r="D18" s="14">
        <v>15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45058</v>
      </c>
      <c r="D19" s="14">
        <v>10.7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45059</v>
      </c>
      <c r="D20" s="14">
        <v>16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45060</v>
      </c>
      <c r="D21" s="14">
        <v>23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45061</v>
      </c>
      <c r="D22" s="14">
        <v>31.7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45062</v>
      </c>
      <c r="D23" s="14">
        <v>27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45063</v>
      </c>
      <c r="D24" s="14">
        <v>13.8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45064</v>
      </c>
      <c r="D25" s="14">
        <v>12.9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45065</v>
      </c>
      <c r="D26" s="14">
        <v>18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45066</v>
      </c>
      <c r="D27" s="14">
        <v>16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45067</v>
      </c>
      <c r="D28" s="14">
        <v>15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45068</v>
      </c>
      <c r="D29" s="14">
        <v>15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45069</v>
      </c>
      <c r="D30" s="14">
        <v>17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45070</v>
      </c>
      <c r="D31" s="14">
        <v>16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45071</v>
      </c>
      <c r="D32" s="14">
        <v>14.3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45072</v>
      </c>
      <c r="D33" s="14">
        <v>8.8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45073</v>
      </c>
      <c r="D34" s="14">
        <v>10.6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45074</v>
      </c>
      <c r="D35" s="14">
        <v>7.2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45075</v>
      </c>
      <c r="D36" s="14">
        <v>12.8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45076</v>
      </c>
      <c r="D37" s="14">
        <v>13.5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45077</v>
      </c>
      <c r="D38" s="14">
        <v>15</v>
      </c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31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април!E40+май!E39</f>
        <v>148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април!E42+май!E41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16.40967741935484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E40/151*100</f>
        <v>98.01324503311258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45047</v>
      </c>
      <c r="D48" s="22">
        <v>15.8596487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45048</v>
      </c>
      <c r="D49" s="22">
        <v>14.513978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45049</v>
      </c>
      <c r="D50" s="22">
        <v>17.97105217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45050</v>
      </c>
      <c r="D51" s="22">
        <v>24.7333889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45051</v>
      </c>
      <c r="D52" s="22">
        <v>14.98637772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45052</v>
      </c>
      <c r="D53" s="22">
        <v>16.25732231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45053</v>
      </c>
      <c r="D54" s="22">
        <v>19.34756279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45054</v>
      </c>
      <c r="D55" s="22">
        <v>18.78694344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45055</v>
      </c>
      <c r="D56" s="22">
        <v>20.19595718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45056</v>
      </c>
      <c r="D57" s="22">
        <v>15.24976063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45057</v>
      </c>
      <c r="D58" s="22">
        <v>13.45364857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45058</v>
      </c>
      <c r="D59" s="22">
        <v>13.08743572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45059</v>
      </c>
      <c r="D60" s="22">
        <v>15.31744385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45060</v>
      </c>
      <c r="D61" s="22">
        <v>21.6654911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45061</v>
      </c>
      <c r="D62" s="22">
        <v>27.85578918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45062</v>
      </c>
      <c r="D63" s="22">
        <v>38.09265518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45063</v>
      </c>
      <c r="D64" s="22">
        <v>27.62186623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45064</v>
      </c>
      <c r="D65" s="22">
        <v>15.95073032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45065</v>
      </c>
      <c r="D66" s="22">
        <v>18.8146801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45066</v>
      </c>
      <c r="D67" s="22">
        <v>19.96246338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45067</v>
      </c>
      <c r="D68" s="22">
        <v>18.58324623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45068</v>
      </c>
      <c r="D69" s="22">
        <v>18.54194832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45069</v>
      </c>
      <c r="D70" s="22">
        <v>16.36821175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45070</v>
      </c>
      <c r="D71" s="22">
        <v>19.11222649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45071</v>
      </c>
      <c r="D72" s="22">
        <v>18.89358711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45072</v>
      </c>
      <c r="D73" s="22">
        <v>17.77005959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45073</v>
      </c>
      <c r="D74" s="22">
        <v>16.10353661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45074</v>
      </c>
      <c r="D75" s="22">
        <v>17.62150383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45075</v>
      </c>
      <c r="D76" s="22">
        <v>16.27546501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45076</v>
      </c>
      <c r="D77" s="22">
        <v>16.54500008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45077</v>
      </c>
      <c r="D78" s="22">
        <v>17.75536537</v>
      </c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31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април!E80+май!E79</f>
        <v>151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0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април!E82+май!E81</f>
        <v>14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18.815946640645166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E80/151*100</f>
        <v>100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45047</v>
      </c>
      <c r="D88" s="22">
        <v>21.04917908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45048</v>
      </c>
      <c r="D89" s="22">
        <v>16.81979942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45049</v>
      </c>
      <c r="D90" s="22">
        <v>24.0306015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45050</v>
      </c>
      <c r="D91" s="22">
        <v>31.24467278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45051</v>
      </c>
      <c r="D92" s="22">
        <v>16.02728271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45052</v>
      </c>
      <c r="D93" s="22">
        <v>19.54955864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45053</v>
      </c>
      <c r="D94" s="22">
        <v>19.71704865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45054</v>
      </c>
      <c r="D95" s="22">
        <v>20.03213692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45055</v>
      </c>
      <c r="D96" s="22">
        <v>23.17742348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45056</v>
      </c>
      <c r="D97" s="22">
        <v>16.57805252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45057</v>
      </c>
      <c r="D98" s="22">
        <v>13.34512615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45058</v>
      </c>
      <c r="D99" s="22">
        <v>14.84396267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45059</v>
      </c>
      <c r="D100" s="22">
        <v>19.16665268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45060</v>
      </c>
      <c r="D101" s="22">
        <v>24.32705688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45061</v>
      </c>
      <c r="D102" s="22">
        <v>39.99130249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45062</v>
      </c>
      <c r="D103" s="22">
        <v>41.97108078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45063</v>
      </c>
      <c r="D104" s="22">
        <v>24.01310539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45064</v>
      </c>
      <c r="D105" s="22">
        <v>16.72616768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45065</v>
      </c>
      <c r="D106" s="22">
        <v>28.41068459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45066</v>
      </c>
      <c r="D107" s="22">
        <v>23.03771973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45067</v>
      </c>
      <c r="D108" s="22">
        <v>22.74799919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45068</v>
      </c>
      <c r="D109" s="22">
        <v>23.48578453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45069</v>
      </c>
      <c r="D110" s="22">
        <v>20.19904518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45070</v>
      </c>
      <c r="D111" s="22">
        <v>21.73143768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45071</v>
      </c>
      <c r="D112" s="22">
        <v>21.98936653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45072</v>
      </c>
      <c r="D113" s="22">
        <v>21.8134613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45073</v>
      </c>
      <c r="D114" s="22">
        <v>18.42079353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45074</v>
      </c>
      <c r="D115" s="22">
        <v>15.27106857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45075</v>
      </c>
      <c r="D116" s="22">
        <v>22.93924713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45076</v>
      </c>
      <c r="D117" s="22">
        <v>23.94690132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45077</v>
      </c>
      <c r="D118" s="22">
        <v>22.2212162</v>
      </c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април!E120+май!E119</f>
        <v>134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0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април!E122+май!E121</f>
        <v>23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22.220159222580644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E120/151*100</f>
        <v>88.74172185430463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97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40.5" customHeight="1">
      <c r="A1" s="38" t="s">
        <v>29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45078</v>
      </c>
      <c r="D8" s="23">
        <v>19</v>
      </c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45079</v>
      </c>
      <c r="D9" s="23">
        <v>18</v>
      </c>
      <c r="E9" s="21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45080</v>
      </c>
      <c r="D10" s="23">
        <v>20</v>
      </c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45081</v>
      </c>
      <c r="D11" s="23">
        <v>18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45082</v>
      </c>
      <c r="D12" s="23">
        <v>17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45083</v>
      </c>
      <c r="D13" s="23">
        <v>14.6</v>
      </c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45084</v>
      </c>
      <c r="D14" s="23">
        <v>16</v>
      </c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45085</v>
      </c>
      <c r="D15" s="23">
        <v>14</v>
      </c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45086</v>
      </c>
      <c r="D16" s="23">
        <v>23</v>
      </c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45087</v>
      </c>
      <c r="D17" s="23">
        <v>13.4</v>
      </c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45088</v>
      </c>
      <c r="D18" s="23">
        <v>18</v>
      </c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45089</v>
      </c>
      <c r="D19" s="23">
        <v>13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45090</v>
      </c>
      <c r="D20" s="23">
        <v>12.9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45091</v>
      </c>
      <c r="D21" s="23">
        <v>10.9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45092</v>
      </c>
      <c r="D22" s="23">
        <v>18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45093</v>
      </c>
      <c r="D23" s="23">
        <v>21</v>
      </c>
      <c r="E23" s="21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45094</v>
      </c>
      <c r="D24" s="23">
        <v>9.2</v>
      </c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45095</v>
      </c>
      <c r="D25" s="23">
        <v>12.4</v>
      </c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45096</v>
      </c>
      <c r="D26" s="23">
        <v>16</v>
      </c>
      <c r="E26" s="21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45097</v>
      </c>
      <c r="D27" s="23">
        <v>18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45098</v>
      </c>
      <c r="D28" s="23">
        <v>21</v>
      </c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45099</v>
      </c>
      <c r="D29" s="23">
        <v>20</v>
      </c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45100</v>
      </c>
      <c r="D30" s="23">
        <v>21</v>
      </c>
      <c r="E30" s="21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45101</v>
      </c>
      <c r="D31" s="23">
        <v>19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45102</v>
      </c>
      <c r="D32" s="23">
        <v>15</v>
      </c>
      <c r="E32" s="21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45103</v>
      </c>
      <c r="D33" s="23">
        <v>15</v>
      </c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45104</v>
      </c>
      <c r="D34" s="23">
        <v>16</v>
      </c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45105</v>
      </c>
      <c r="D35" s="23">
        <v>10.9</v>
      </c>
      <c r="E35" s="21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45106</v>
      </c>
      <c r="D36" s="23">
        <v>14.1</v>
      </c>
      <c r="E36" s="21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45107</v>
      </c>
      <c r="D37" s="23">
        <v>15</v>
      </c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>
        <v>42186</v>
      </c>
      <c r="D38" s="22"/>
      <c r="E38" s="21" t="str">
        <f t="shared" si="0"/>
        <v>-</v>
      </c>
      <c r="F38" s="3"/>
    </row>
    <row r="39" spans="1:6" ht="12.75">
      <c r="A39" s="27" t="s">
        <v>22</v>
      </c>
      <c r="B39" s="35"/>
      <c r="C39" s="35"/>
      <c r="D39" s="5"/>
      <c r="E39" s="15">
        <f>COUNT(D8:D38)</f>
        <v>30</v>
      </c>
      <c r="F39" s="3"/>
    </row>
    <row r="40" spans="1:6" ht="33.75" customHeight="1">
      <c r="A40" s="27" t="s">
        <v>23</v>
      </c>
      <c r="B40" s="28"/>
      <c r="C40" s="28"/>
      <c r="D40" s="28"/>
      <c r="E40" s="16">
        <f>май!E40+юни!E39</f>
        <v>178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май!E42+юни!E41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16.313333333333333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E40/181*100</f>
        <v>98.34254143646409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45078</v>
      </c>
      <c r="D48" s="22">
        <v>20.41302299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45079</v>
      </c>
      <c r="D49" s="22">
        <v>23.85285187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45080</v>
      </c>
      <c r="D50" s="22">
        <v>23.458498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45081</v>
      </c>
      <c r="D51" s="22">
        <v>19.11185646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45082</v>
      </c>
      <c r="D52" s="22">
        <v>15.86506271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45083</v>
      </c>
      <c r="D53" s="22">
        <v>13.86500835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45084</v>
      </c>
      <c r="D54" s="22">
        <v>17.42980003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45085</v>
      </c>
      <c r="D55" s="22">
        <v>17.37423325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45086</v>
      </c>
      <c r="D56" s="22">
        <v>18.37825966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45087</v>
      </c>
      <c r="D57" s="22">
        <v>19.91975212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45088</v>
      </c>
      <c r="D58" s="22">
        <v>12.52231979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45089</v>
      </c>
      <c r="D59" s="22">
        <v>24.74541092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45090</v>
      </c>
      <c r="D60" s="22"/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45091</v>
      </c>
      <c r="D61" s="22">
        <v>17.19049644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45092</v>
      </c>
      <c r="D62" s="22">
        <v>24.76099586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45093</v>
      </c>
      <c r="D63" s="22">
        <v>21.94889832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45094</v>
      </c>
      <c r="D64" s="22">
        <v>21.28433418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45095</v>
      </c>
      <c r="D65" s="22">
        <v>11.24642563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45096</v>
      </c>
      <c r="D66" s="22">
        <v>14.82244205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45097</v>
      </c>
      <c r="D67" s="22">
        <v>19.43236923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45098</v>
      </c>
      <c r="D68" s="22">
        <v>22.2645874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45099</v>
      </c>
      <c r="D69" s="22">
        <v>26.68334198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45100</v>
      </c>
      <c r="D70" s="22">
        <v>23.83037376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45101</v>
      </c>
      <c r="D71" s="22">
        <v>23.08361626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45102</v>
      </c>
      <c r="D72" s="22">
        <v>21.30657005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45103</v>
      </c>
      <c r="D73" s="22">
        <v>19.50163078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45104</v>
      </c>
      <c r="D74" s="22">
        <v>17.43836403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45105</v>
      </c>
      <c r="D75" s="22">
        <v>22.6726532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45106</v>
      </c>
      <c r="D76" s="22">
        <v>11.11555099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45107</v>
      </c>
      <c r="D77" s="22">
        <v>15.12712765</v>
      </c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 customHeight="1">
      <c r="A79" s="27" t="s">
        <v>22</v>
      </c>
      <c r="B79" s="35"/>
      <c r="C79" s="35"/>
      <c r="D79" s="5"/>
      <c r="E79" s="15">
        <f>COUNT(D48:D78)</f>
        <v>29</v>
      </c>
      <c r="F79" s="3"/>
    </row>
    <row r="80" spans="1:6" ht="33.75" customHeight="1">
      <c r="A80" s="27" t="s">
        <v>23</v>
      </c>
      <c r="B80" s="28"/>
      <c r="C80" s="28"/>
      <c r="D80" s="28"/>
      <c r="E80" s="16">
        <f>май!E80+юни!E79</f>
        <v>180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0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май!E82+юни!E81</f>
        <v>14</v>
      </c>
      <c r="F82" s="3"/>
    </row>
    <row r="83" spans="1:6" ht="12.75" customHeight="1">
      <c r="A83" s="31" t="s">
        <v>8</v>
      </c>
      <c r="B83" s="32"/>
      <c r="C83" s="32"/>
      <c r="D83" s="18"/>
      <c r="E83" s="12">
        <f>AVERAGE(D48:D78)</f>
        <v>19.332615653793102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E80/181*100</f>
        <v>99.4475138121547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45078</v>
      </c>
      <c r="D88" s="22">
        <v>27.89878464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45079</v>
      </c>
      <c r="D89" s="22">
        <v>33.25037384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45080</v>
      </c>
      <c r="D90" s="22">
        <v>21.78056908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45081</v>
      </c>
      <c r="D91" s="22">
        <v>18.23883629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45082</v>
      </c>
      <c r="D92" s="22">
        <v>20.15802956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45083</v>
      </c>
      <c r="D93" s="22">
        <v>15.87741947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45084</v>
      </c>
      <c r="D94" s="22">
        <v>19.17403984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45085</v>
      </c>
      <c r="D95" s="22">
        <v>20.7036953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45086</v>
      </c>
      <c r="D96" s="22">
        <v>21.97484398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45087</v>
      </c>
      <c r="D97" s="22">
        <v>19.96066475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45088</v>
      </c>
      <c r="D98" s="22">
        <v>17.35186005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45089</v>
      </c>
      <c r="D99" s="22">
        <v>25.9962635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45090</v>
      </c>
      <c r="D100" s="22">
        <v>19.21035576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45091</v>
      </c>
      <c r="D101" s="22">
        <v>24.95836449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45092</v>
      </c>
      <c r="D102" s="22">
        <v>21.27868843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45093</v>
      </c>
      <c r="D103" s="22">
        <v>23.0378933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45094</v>
      </c>
      <c r="D104" s="22">
        <v>20.56752968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45095</v>
      </c>
      <c r="D105" s="22">
        <v>15.29959583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45096</v>
      </c>
      <c r="D106" s="22">
        <v>19.68582726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45097</v>
      </c>
      <c r="D107" s="22">
        <v>23.28884315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45098</v>
      </c>
      <c r="D108" s="22">
        <v>23.91267204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45099</v>
      </c>
      <c r="D109" s="22">
        <v>27.98152924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45100</v>
      </c>
      <c r="D110" s="22">
        <v>25.45301819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45101</v>
      </c>
      <c r="D111" s="22">
        <v>21.39144897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45102</v>
      </c>
      <c r="D112" s="22">
        <v>19.83962059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45103</v>
      </c>
      <c r="D113" s="22">
        <v>20.19442558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45104</v>
      </c>
      <c r="D114" s="22">
        <v>20.89152336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45105</v>
      </c>
      <c r="D115" s="22">
        <v>23.80448151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45106</v>
      </c>
      <c r="D116" s="22">
        <v>14.54641056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45107</v>
      </c>
      <c r="D117" s="22">
        <v>19.94573021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 customHeight="1">
      <c r="A119" s="27" t="s">
        <v>22</v>
      </c>
      <c r="B119" s="35"/>
      <c r="C119" s="35"/>
      <c r="D119" s="5"/>
      <c r="E119" s="15">
        <f>COUNT(D88:D118)</f>
        <v>30</v>
      </c>
      <c r="F119" s="3"/>
    </row>
    <row r="120" spans="1:6" ht="33.75" customHeight="1">
      <c r="A120" s="27" t="s">
        <v>23</v>
      </c>
      <c r="B120" s="28"/>
      <c r="C120" s="28"/>
      <c r="D120" s="28"/>
      <c r="E120" s="16">
        <f>май!E120+юни!E119</f>
        <v>164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0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май!E122+юни!E121</f>
        <v>23</v>
      </c>
      <c r="F122" s="3"/>
    </row>
    <row r="123" spans="1:6" ht="12.75" customHeight="1">
      <c r="A123" s="31" t="s">
        <v>8</v>
      </c>
      <c r="B123" s="32"/>
      <c r="C123" s="32"/>
      <c r="D123" s="18"/>
      <c r="E123" s="12">
        <f>AVERAGE(D88:D118)</f>
        <v>21.588444615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E120/181*100</f>
        <v>90.60773480662984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94">
      <selection activeCell="I125" sqref="I125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8" t="s">
        <v>30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45108</v>
      </c>
      <c r="D8" s="14">
        <v>17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45109</v>
      </c>
      <c r="D9" s="14">
        <v>15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45110</v>
      </c>
      <c r="D10" s="14">
        <v>19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45111</v>
      </c>
      <c r="D11" s="14">
        <v>21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45112</v>
      </c>
      <c r="D12" s="14">
        <v>17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45113</v>
      </c>
      <c r="D13" s="14">
        <v>14.3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45114</v>
      </c>
      <c r="D14" s="14">
        <v>15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45115</v>
      </c>
      <c r="D15" s="14">
        <v>11.1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45116</v>
      </c>
      <c r="D16" s="14">
        <v>13.2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45117</v>
      </c>
      <c r="D17" s="14">
        <v>17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45118</v>
      </c>
      <c r="D18" s="14">
        <v>21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45119</v>
      </c>
      <c r="D19" s="14">
        <v>23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45120</v>
      </c>
      <c r="D20" s="14">
        <v>30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45121</v>
      </c>
      <c r="D21" s="14">
        <v>28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45122</v>
      </c>
      <c r="D22" s="14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45123</v>
      </c>
      <c r="D23" s="14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45124</v>
      </c>
      <c r="D24" s="14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45125</v>
      </c>
      <c r="D25" s="14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45126</v>
      </c>
      <c r="D26" s="14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45127</v>
      </c>
      <c r="D27" s="14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45128</v>
      </c>
      <c r="D28" s="14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45129</v>
      </c>
      <c r="D29" s="14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45130</v>
      </c>
      <c r="D30" s="14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45131</v>
      </c>
      <c r="D31" s="14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45132</v>
      </c>
      <c r="D32" s="14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45133</v>
      </c>
      <c r="D33" s="14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45134</v>
      </c>
      <c r="D34" s="14"/>
      <c r="E34" s="4" t="str">
        <f t="shared" si="0"/>
        <v>-</v>
      </c>
      <c r="F34" s="3"/>
    </row>
    <row r="35" spans="1:6" ht="12.75" customHeight="1">
      <c r="A35" s="3" t="s">
        <v>6</v>
      </c>
      <c r="B35" s="3" t="s">
        <v>5</v>
      </c>
      <c r="C35" s="13">
        <v>45135</v>
      </c>
      <c r="D35" s="14"/>
      <c r="E35" s="4" t="str">
        <f t="shared" si="0"/>
        <v>-</v>
      </c>
      <c r="F35" s="3"/>
    </row>
    <row r="36" spans="1:6" ht="12.75" customHeight="1">
      <c r="A36" s="3" t="s">
        <v>6</v>
      </c>
      <c r="B36" s="3" t="s">
        <v>5</v>
      </c>
      <c r="C36" s="13">
        <v>45136</v>
      </c>
      <c r="D36" s="14"/>
      <c r="E36" s="4" t="str">
        <f t="shared" si="0"/>
        <v>-</v>
      </c>
      <c r="F36" s="3"/>
    </row>
    <row r="37" spans="1:6" ht="12.75" customHeight="1">
      <c r="A37" s="3" t="s">
        <v>6</v>
      </c>
      <c r="B37" s="3" t="s">
        <v>5</v>
      </c>
      <c r="C37" s="13">
        <v>45137</v>
      </c>
      <c r="D37" s="14"/>
      <c r="E37" s="4" t="str">
        <f t="shared" si="0"/>
        <v>-</v>
      </c>
      <c r="F37" s="3"/>
    </row>
    <row r="38" spans="1:6" ht="12.75" customHeight="1">
      <c r="A38" s="3" t="s">
        <v>6</v>
      </c>
      <c r="B38" s="3" t="s">
        <v>5</v>
      </c>
      <c r="C38" s="13">
        <v>45138</v>
      </c>
      <c r="D38" s="14"/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14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юни!E40+юли!E39</f>
        <v>192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юни!E42+юли!E41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18.685714285714287</v>
      </c>
      <c r="F43" s="3"/>
    </row>
    <row r="44" spans="1:6" ht="12.75" customHeight="1">
      <c r="A44" s="31" t="s">
        <v>20</v>
      </c>
      <c r="B44" s="32"/>
      <c r="C44" s="32"/>
      <c r="D44" s="18"/>
      <c r="E44" s="12">
        <f>E40/212*100</f>
        <v>90.56603773584906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45108</v>
      </c>
      <c r="D48" s="22">
        <v>17.99460793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45109</v>
      </c>
      <c r="D49" s="22">
        <v>22.83591461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45110</v>
      </c>
      <c r="D50" s="22">
        <v>21.40705872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45111</v>
      </c>
      <c r="D51" s="22">
        <v>26.06237984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45112</v>
      </c>
      <c r="D52" s="22">
        <v>25.21192932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45113</v>
      </c>
      <c r="D53" s="22">
        <v>19.47988701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45114</v>
      </c>
      <c r="D54" s="22">
        <v>18.83371353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45115</v>
      </c>
      <c r="D55" s="22">
        <v>17.659235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45116</v>
      </c>
      <c r="D56" s="22">
        <v>13.0214119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45117</v>
      </c>
      <c r="D57" s="22">
        <v>16.93479919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45118</v>
      </c>
      <c r="D58" s="22">
        <v>21.98804474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45119</v>
      </c>
      <c r="D59" s="22">
        <v>27.93579292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45120</v>
      </c>
      <c r="D60" s="22">
        <v>28.54458809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45121</v>
      </c>
      <c r="D61" s="22">
        <v>38.24755859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45122</v>
      </c>
      <c r="D62" s="22">
        <v>26.6487484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45123</v>
      </c>
      <c r="D63" s="22">
        <v>23.33109856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45124</v>
      </c>
      <c r="D64" s="22">
        <v>21.73317909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45125</v>
      </c>
      <c r="D65" s="22">
        <v>26.80625343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45126</v>
      </c>
      <c r="D66" s="22">
        <v>23.14121246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45127</v>
      </c>
      <c r="D67" s="22">
        <v>30.521492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45128</v>
      </c>
      <c r="D68" s="22">
        <v>23.70257378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45129</v>
      </c>
      <c r="D69" s="22">
        <v>28.84010124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45130</v>
      </c>
      <c r="D70" s="22">
        <v>33.96348953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45131</v>
      </c>
      <c r="D71" s="22">
        <v>25.36953163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45132</v>
      </c>
      <c r="D72" s="22">
        <v>29.32219124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45133</v>
      </c>
      <c r="D73" s="22">
        <v>35.07972717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45134</v>
      </c>
      <c r="D74" s="22">
        <v>23.33977509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45135</v>
      </c>
      <c r="D75" s="22">
        <v>17.12527275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45136</v>
      </c>
      <c r="D76" s="22">
        <v>16.48005104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45137</v>
      </c>
      <c r="D77" s="22">
        <v>17.8745842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45138</v>
      </c>
      <c r="D78" s="22">
        <v>18.52189636</v>
      </c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31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юни!E80+юли!E79</f>
        <v>211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0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юни!E82+юли!E81</f>
        <v>14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23.80509997935484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E80/212*100</f>
        <v>99.52830188679245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45108</v>
      </c>
      <c r="D88" s="22">
        <v>21.25328636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45109</v>
      </c>
      <c r="D89" s="22">
        <v>24.16162682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45110</v>
      </c>
      <c r="D90" s="22">
        <v>25.12750244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45111</v>
      </c>
      <c r="D91" s="22">
        <v>27.07974815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45112</v>
      </c>
      <c r="D92" s="22">
        <v>24.55257225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45113</v>
      </c>
      <c r="D93" s="22">
        <v>22.77005768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45114</v>
      </c>
      <c r="D94" s="22">
        <v>19.41323662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45115</v>
      </c>
      <c r="D95" s="22">
        <v>16.44167137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45116</v>
      </c>
      <c r="D96" s="22">
        <v>18.14353371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45117</v>
      </c>
      <c r="D97" s="22">
        <v>21.06630898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45118</v>
      </c>
      <c r="D98" s="22">
        <v>26.41143799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45119</v>
      </c>
      <c r="D99" s="22">
        <v>30.47318268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45120</v>
      </c>
      <c r="D100" s="22">
        <v>37.67743301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45121</v>
      </c>
      <c r="D101" s="22">
        <v>39.78638077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45122</v>
      </c>
      <c r="D102" s="22">
        <v>25.88125801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45123</v>
      </c>
      <c r="D103" s="22">
        <v>22.97114563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45124</v>
      </c>
      <c r="D104" s="22">
        <v>25.14974403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45125</v>
      </c>
      <c r="D105" s="22">
        <v>29.39264679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45126</v>
      </c>
      <c r="D106" s="22">
        <v>26.13366508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45127</v>
      </c>
      <c r="D107" s="22">
        <v>32.9375267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45128</v>
      </c>
      <c r="D108" s="22">
        <v>27.3934536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45129</v>
      </c>
      <c r="D109" s="22">
        <v>32.65890884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45130</v>
      </c>
      <c r="D110" s="22">
        <v>39.88122177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45131</v>
      </c>
      <c r="D111" s="22">
        <v>33.64855957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45132</v>
      </c>
      <c r="D112" s="22">
        <v>31.51943779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45133</v>
      </c>
      <c r="D113" s="22">
        <v>40.39704895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45134</v>
      </c>
      <c r="D114" s="22">
        <v>22.12699127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45135</v>
      </c>
      <c r="D115" s="22">
        <v>21.11421394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45136</v>
      </c>
      <c r="D116" s="22">
        <v>19.1571064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45137</v>
      </c>
      <c r="D117" s="22">
        <v>19.92573738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45138</v>
      </c>
      <c r="D118" s="22">
        <v>24.92762566</v>
      </c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юни!E120+юли!E119</f>
        <v>195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0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юни!E122+юли!E121</f>
        <v>23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26.76046033032258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E120/212*100</f>
        <v>91.98113207547169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">
      <selection activeCell="D49" sqref="D49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31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45139</v>
      </c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45140</v>
      </c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45141</v>
      </c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45142</v>
      </c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45143</v>
      </c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45144</v>
      </c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45145</v>
      </c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45146</v>
      </c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45147</v>
      </c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45148</v>
      </c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45149</v>
      </c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45150</v>
      </c>
      <c r="D19" s="22"/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45151</v>
      </c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45152</v>
      </c>
      <c r="D21" s="22">
        <v>19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45153</v>
      </c>
      <c r="D22" s="22">
        <v>22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45154</v>
      </c>
      <c r="D23" s="22">
        <v>19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45155</v>
      </c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45156</v>
      </c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45157</v>
      </c>
      <c r="D26" s="22"/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45158</v>
      </c>
      <c r="D27" s="22"/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45159</v>
      </c>
      <c r="D28" s="22"/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45160</v>
      </c>
      <c r="D29" s="22"/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45161</v>
      </c>
      <c r="D30" s="22"/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45162</v>
      </c>
      <c r="D31" s="22"/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45163</v>
      </c>
      <c r="D32" s="22"/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45164</v>
      </c>
      <c r="D33" s="22"/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45165</v>
      </c>
      <c r="D34" s="22"/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45166</v>
      </c>
      <c r="D35" s="22"/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45167</v>
      </c>
      <c r="D36" s="22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45168</v>
      </c>
      <c r="D37" s="22"/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45169</v>
      </c>
      <c r="D38" s="22"/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3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юли!E40+август!E39</f>
        <v>195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юли!E42+август!E41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20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E40/243*100</f>
        <v>80.24691358024691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45139</v>
      </c>
      <c r="D48" s="22">
        <v>17.36356544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45140</v>
      </c>
      <c r="D49" s="22"/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45141</v>
      </c>
      <c r="D50" s="22">
        <v>33.94125748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45142</v>
      </c>
      <c r="D51" s="22">
        <v>22.21430969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45143</v>
      </c>
      <c r="D52" s="22">
        <v>26.74613762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45144</v>
      </c>
      <c r="D53" s="22">
        <v>31.67364502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45145</v>
      </c>
      <c r="D54" s="22">
        <v>11.06379414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45146</v>
      </c>
      <c r="D55" s="22">
        <v>10.67922115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45147</v>
      </c>
      <c r="D56" s="22">
        <v>12.75153255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45148</v>
      </c>
      <c r="D57" s="22">
        <v>17.26595879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45149</v>
      </c>
      <c r="D58" s="22">
        <v>20.19524956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45150</v>
      </c>
      <c r="D59" s="22">
        <v>17.13111687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45151</v>
      </c>
      <c r="D60" s="22">
        <v>18.12575912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45152</v>
      </c>
      <c r="D61" s="22">
        <v>21.23488617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45153</v>
      </c>
      <c r="D62" s="22">
        <v>28.81971741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45154</v>
      </c>
      <c r="D63" s="22">
        <v>28.72426414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45155</v>
      </c>
      <c r="D64" s="22">
        <v>23.43995667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45156</v>
      </c>
      <c r="D65" s="22">
        <v>26.96732903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45157</v>
      </c>
      <c r="D66" s="22">
        <v>25.69918251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45158</v>
      </c>
      <c r="D67" s="22">
        <v>29.01360321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45159</v>
      </c>
      <c r="D68" s="22">
        <v>26.01964569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45160</v>
      </c>
      <c r="D69" s="22">
        <v>29.57232094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45161</v>
      </c>
      <c r="D70" s="22">
        <v>31.34626198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45162</v>
      </c>
      <c r="D71" s="22">
        <v>29.68610382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45163</v>
      </c>
      <c r="D72" s="22">
        <v>29.10499763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45164</v>
      </c>
      <c r="D73" s="22">
        <v>23.33469582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45165</v>
      </c>
      <c r="D74" s="22">
        <v>20.6912384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45166</v>
      </c>
      <c r="D75" s="22">
        <v>24.89488792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45167</v>
      </c>
      <c r="D76" s="22">
        <v>40.50579834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45168</v>
      </c>
      <c r="D77" s="22">
        <v>31.64586639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45169</v>
      </c>
      <c r="D78" s="22">
        <v>15.21166229</v>
      </c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30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юли!E80+август!E79</f>
        <v>241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0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юли!E82+август!E81</f>
        <v>14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24.168798859666662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E80/243*100</f>
        <v>99.1769547325103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45139</v>
      </c>
      <c r="D88" s="22">
        <v>23.5118084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45140</v>
      </c>
      <c r="D89" s="22">
        <v>26.45240021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45141</v>
      </c>
      <c r="D90" s="22">
        <v>30.87685966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45142</v>
      </c>
      <c r="D91" s="22">
        <v>23.38136101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45143</v>
      </c>
      <c r="D92" s="22">
        <v>22.40429688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45144</v>
      </c>
      <c r="D93" s="22">
        <v>17.73339272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45145</v>
      </c>
      <c r="D94" s="22">
        <v>9.343960762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45146</v>
      </c>
      <c r="D95" s="22">
        <v>12.29713917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45147</v>
      </c>
      <c r="D96" s="22">
        <v>13.0569191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45148</v>
      </c>
      <c r="D97" s="22">
        <v>13.44494343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45149</v>
      </c>
      <c r="D98" s="22">
        <v>15.34105206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45150</v>
      </c>
      <c r="D99" s="22">
        <v>15.77912045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45151</v>
      </c>
      <c r="D100" s="22">
        <v>17.56814003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45152</v>
      </c>
      <c r="D101" s="22">
        <v>24.0591507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45153</v>
      </c>
      <c r="D102" s="22">
        <v>28.3258152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45154</v>
      </c>
      <c r="D103" s="22">
        <v>30.19475746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45155</v>
      </c>
      <c r="D104" s="22">
        <v>29.07845879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45156</v>
      </c>
      <c r="D105" s="22">
        <v>27.52864265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45157</v>
      </c>
      <c r="D106" s="22">
        <v>28.45737267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45158</v>
      </c>
      <c r="D107" s="22">
        <v>28.11991882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45159</v>
      </c>
      <c r="D108" s="22">
        <v>28.0219574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45160</v>
      </c>
      <c r="D109" s="22">
        <v>29.11042786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45161</v>
      </c>
      <c r="D110" s="22">
        <v>33.90452957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45162</v>
      </c>
      <c r="D111" s="22">
        <v>28.98120689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45163</v>
      </c>
      <c r="D112" s="22">
        <v>29.69985962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45164</v>
      </c>
      <c r="D113" s="22">
        <v>26.05478668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45165</v>
      </c>
      <c r="D114" s="22">
        <v>21.81031609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45166</v>
      </c>
      <c r="D115" s="22">
        <v>28.78868103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45167</v>
      </c>
      <c r="D116" s="22">
        <v>46.10470963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45168</v>
      </c>
      <c r="D117" s="22">
        <v>47.05842972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45169</v>
      </c>
      <c r="D118" s="22">
        <v>20.76333618</v>
      </c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22"/>
      <c r="E119" s="15">
        <f>COUNT(D88:D118)</f>
        <v>31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юли!E120+август!E119</f>
        <v>226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0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юли!E122+август!E121</f>
        <v>23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25.07270164006452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E120/243*100</f>
        <v>93.00411522633745</v>
      </c>
      <c r="F124" s="3"/>
    </row>
  </sheetData>
  <sheetProtection/>
  <mergeCells count="25">
    <mergeCell ref="A123:C123"/>
    <mergeCell ref="A124:C124"/>
    <mergeCell ref="A85:E85"/>
    <mergeCell ref="A86:E86"/>
    <mergeCell ref="A119:C119"/>
    <mergeCell ref="A120:D120"/>
    <mergeCell ref="A121:D121"/>
    <mergeCell ref="A122:D122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H41" sqref="H41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6" t="s">
        <v>32</v>
      </c>
      <c r="B1" s="37"/>
      <c r="C1" s="37"/>
      <c r="D1" s="37"/>
      <c r="E1" s="37"/>
    </row>
    <row r="4" spans="1:5" ht="12.75">
      <c r="A4" s="33" t="s">
        <v>10</v>
      </c>
      <c r="B4" s="33"/>
      <c r="C4" s="33"/>
      <c r="D4" s="33"/>
      <c r="E4" s="33"/>
    </row>
    <row r="5" spans="1:5" ht="15.75">
      <c r="A5" s="34" t="s">
        <v>11</v>
      </c>
      <c r="B5" s="34"/>
      <c r="C5" s="34"/>
      <c r="D5" s="34"/>
      <c r="E5" s="34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45170</v>
      </c>
      <c r="D8" s="14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45171</v>
      </c>
      <c r="D9" s="14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45172</v>
      </c>
      <c r="D10" s="14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45173</v>
      </c>
      <c r="D11" s="14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45174</v>
      </c>
      <c r="D12" s="14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45175</v>
      </c>
      <c r="D13" s="14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45176</v>
      </c>
      <c r="D14" s="14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45177</v>
      </c>
      <c r="D15" s="14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45178</v>
      </c>
      <c r="D16" s="14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45179</v>
      </c>
      <c r="D17" s="14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45180</v>
      </c>
      <c r="D18" s="14">
        <v>13.9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45181</v>
      </c>
      <c r="D19" s="14">
        <v>21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45182</v>
      </c>
      <c r="D20" s="14">
        <v>28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45183</v>
      </c>
      <c r="D21" s="14">
        <v>30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45184</v>
      </c>
      <c r="D22" s="14">
        <v>26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45185</v>
      </c>
      <c r="D23" s="14">
        <v>21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45186</v>
      </c>
      <c r="D24" s="14">
        <v>19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45187</v>
      </c>
      <c r="D25" s="14">
        <v>13.9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45188</v>
      </c>
      <c r="D26" s="14">
        <v>27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45189</v>
      </c>
      <c r="D27" s="14">
        <v>20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45190</v>
      </c>
      <c r="D28" s="14">
        <v>22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45191</v>
      </c>
      <c r="D29" s="14">
        <v>29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45192</v>
      </c>
      <c r="D30" s="14">
        <v>39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45193</v>
      </c>
      <c r="D31" s="14">
        <v>30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45194</v>
      </c>
      <c r="D32" s="14">
        <v>39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45195</v>
      </c>
      <c r="D33" s="14">
        <v>33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45196</v>
      </c>
      <c r="D34" s="14">
        <v>29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45197</v>
      </c>
      <c r="D35" s="14">
        <v>25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45198</v>
      </c>
      <c r="D36" s="14"/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45199</v>
      </c>
      <c r="D37" s="14"/>
      <c r="E37" s="4" t="str">
        <f t="shared" si="0"/>
        <v>-</v>
      </c>
      <c r="F37" s="3"/>
    </row>
    <row r="38" spans="1:6" ht="12.75" customHeight="1" hidden="1">
      <c r="A38" s="3" t="s">
        <v>6</v>
      </c>
      <c r="B38" s="3" t="s">
        <v>5</v>
      </c>
      <c r="C38" s="20"/>
      <c r="D38" s="22"/>
      <c r="E38" s="4" t="str">
        <f t="shared" si="0"/>
        <v>-</v>
      </c>
      <c r="F38" s="3"/>
    </row>
    <row r="39" spans="1:6" ht="12.75">
      <c r="A39" s="27" t="s">
        <v>9</v>
      </c>
      <c r="B39" s="35"/>
      <c r="C39" s="35"/>
      <c r="D39" s="5"/>
      <c r="E39" s="15">
        <f>COUNT(D8:D38)</f>
        <v>18</v>
      </c>
      <c r="F39" s="3"/>
    </row>
    <row r="40" spans="1:6" ht="33.75" customHeight="1">
      <c r="A40" s="27" t="s">
        <v>12</v>
      </c>
      <c r="B40" s="28"/>
      <c r="C40" s="28"/>
      <c r="D40" s="28"/>
      <c r="E40" s="16">
        <f>август!E40+септември!E39</f>
        <v>213</v>
      </c>
      <c r="F40" s="3"/>
    </row>
    <row r="41" spans="1:6" ht="33.75" customHeight="1">
      <c r="A41" s="27" t="s">
        <v>13</v>
      </c>
      <c r="B41" s="28"/>
      <c r="C41" s="28"/>
      <c r="D41" s="28"/>
      <c r="E41" s="19">
        <f>COUNT(E8:E38)</f>
        <v>0</v>
      </c>
      <c r="F41" s="3"/>
    </row>
    <row r="42" spans="1:6" ht="27.75" customHeight="1">
      <c r="A42" s="29" t="s">
        <v>14</v>
      </c>
      <c r="B42" s="30"/>
      <c r="C42" s="30"/>
      <c r="D42" s="30"/>
      <c r="E42" s="17">
        <f>август!E42+септември!E41</f>
        <v>10</v>
      </c>
      <c r="F42" s="3"/>
    </row>
    <row r="43" spans="1:6" ht="12.75">
      <c r="A43" s="31" t="s">
        <v>8</v>
      </c>
      <c r="B43" s="32"/>
      <c r="C43" s="32"/>
      <c r="D43" s="18"/>
      <c r="E43" s="12">
        <f>AVERAGE(D8:D38)</f>
        <v>25.87777777777778</v>
      </c>
      <c r="F43" s="3"/>
    </row>
    <row r="44" spans="1:6" ht="12.75" customHeight="1">
      <c r="A44" s="31" t="s">
        <v>15</v>
      </c>
      <c r="B44" s="32"/>
      <c r="C44" s="32"/>
      <c r="D44" s="18"/>
      <c r="E44" s="12">
        <f>E40/272*100</f>
        <v>78.30882352941177</v>
      </c>
      <c r="F44" s="3"/>
    </row>
    <row r="45" spans="1:5" ht="12.75">
      <c r="A45" s="33" t="s">
        <v>10</v>
      </c>
      <c r="B45" s="33"/>
      <c r="C45" s="33"/>
      <c r="D45" s="33"/>
      <c r="E45" s="33"/>
    </row>
    <row r="46" spans="1:5" ht="15.75">
      <c r="A46" s="34" t="s">
        <v>11</v>
      </c>
      <c r="B46" s="34"/>
      <c r="C46" s="34"/>
      <c r="D46" s="34"/>
      <c r="E46" s="34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45170</v>
      </c>
      <c r="D48" s="22">
        <v>15.58273697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45171</v>
      </c>
      <c r="D49" s="22">
        <v>19.14740562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45172</v>
      </c>
      <c r="D50" s="22">
        <v>19.96597099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45173</v>
      </c>
      <c r="D51" s="22">
        <v>17.08022118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45174</v>
      </c>
      <c r="D52" s="22">
        <v>12.94376659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45175</v>
      </c>
      <c r="D53" s="22">
        <v>25.56748009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45176</v>
      </c>
      <c r="D54" s="22">
        <v>30.71337128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45177</v>
      </c>
      <c r="D55" s="22">
        <v>23.50955391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45178</v>
      </c>
      <c r="D56" s="22">
        <v>21.72589302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45179</v>
      </c>
      <c r="D57" s="22">
        <v>23.61662483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45180</v>
      </c>
      <c r="D58" s="22">
        <v>20.36828613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45181</v>
      </c>
      <c r="D59" s="22">
        <v>25.01592445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45182</v>
      </c>
      <c r="D60" s="22">
        <v>34.17853165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45183</v>
      </c>
      <c r="D61" s="22">
        <v>42.23840714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45184</v>
      </c>
      <c r="D62" s="22">
        <v>39.37321091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45185</v>
      </c>
      <c r="D63" s="22">
        <v>30.5404892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45186</v>
      </c>
      <c r="D64" s="22">
        <v>22.91989899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45187</v>
      </c>
      <c r="D65" s="22">
        <v>14.82303143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45188</v>
      </c>
      <c r="D66" s="22">
        <v>27.61731529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45189</v>
      </c>
      <c r="D67" s="22">
        <v>29.21594429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45190</v>
      </c>
      <c r="D68" s="22">
        <v>27.20506477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45191</v>
      </c>
      <c r="D69" s="22">
        <v>28.20100403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45192</v>
      </c>
      <c r="D70" s="22">
        <v>43.17723465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45193</v>
      </c>
      <c r="D71" s="22">
        <v>41.03121185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45194</v>
      </c>
      <c r="D72" s="22">
        <v>27.3428936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45195</v>
      </c>
      <c r="D73" s="22">
        <v>33.6119194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45196</v>
      </c>
      <c r="D74" s="22">
        <v>31.24118042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45197</v>
      </c>
      <c r="D75" s="22">
        <v>29.62265587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45198</v>
      </c>
      <c r="D76" s="22">
        <v>26.29117012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45199</v>
      </c>
      <c r="D77" s="22">
        <v>37.6245079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23"/>
      <c r="E78" s="4" t="str">
        <f t="shared" si="1"/>
        <v>-</v>
      </c>
      <c r="F78" s="3"/>
    </row>
    <row r="79" spans="1:6" ht="12.75">
      <c r="A79" s="27" t="s">
        <v>9</v>
      </c>
      <c r="B79" s="35"/>
      <c r="C79" s="35"/>
      <c r="D79" s="5"/>
      <c r="E79" s="15">
        <f>COUNT(D48:D78)</f>
        <v>30</v>
      </c>
      <c r="F79" s="3"/>
    </row>
    <row r="80" spans="1:6" ht="33.75" customHeight="1">
      <c r="A80" s="27" t="s">
        <v>12</v>
      </c>
      <c r="B80" s="28"/>
      <c r="C80" s="28"/>
      <c r="D80" s="28"/>
      <c r="E80" s="16">
        <f>август!E80+септември!E79</f>
        <v>271</v>
      </c>
      <c r="F80" s="3"/>
    </row>
    <row r="81" spans="1:6" ht="33.75" customHeight="1">
      <c r="A81" s="27" t="s">
        <v>13</v>
      </c>
      <c r="B81" s="28"/>
      <c r="C81" s="28"/>
      <c r="D81" s="28"/>
      <c r="E81" s="19">
        <f>COUNT(E48:E78)</f>
        <v>0</v>
      </c>
      <c r="F81" s="3"/>
    </row>
    <row r="82" spans="1:6" ht="27.75" customHeight="1">
      <c r="A82" s="29" t="s">
        <v>14</v>
      </c>
      <c r="B82" s="30"/>
      <c r="C82" s="30"/>
      <c r="D82" s="30"/>
      <c r="E82" s="17">
        <f>август!E82+септември!E81</f>
        <v>14</v>
      </c>
      <c r="F82" s="3"/>
    </row>
    <row r="83" spans="1:6" ht="12.75">
      <c r="A83" s="31" t="s">
        <v>8</v>
      </c>
      <c r="B83" s="32"/>
      <c r="C83" s="32"/>
      <c r="D83" s="18"/>
      <c r="E83" s="12">
        <f>AVERAGE(D48:D78)</f>
        <v>27.383096885666664</v>
      </c>
      <c r="F83" s="3"/>
    </row>
    <row r="84" spans="1:6" ht="12.75" customHeight="1">
      <c r="A84" s="31" t="s">
        <v>15</v>
      </c>
      <c r="B84" s="32"/>
      <c r="C84" s="32"/>
      <c r="D84" s="18"/>
      <c r="E84" s="12">
        <f>E80/272*100</f>
        <v>99.63235294117648</v>
      </c>
      <c r="F84" s="3"/>
    </row>
    <row r="85" spans="1:5" ht="12.75">
      <c r="A85" s="33" t="s">
        <v>10</v>
      </c>
      <c r="B85" s="33"/>
      <c r="C85" s="33"/>
      <c r="D85" s="33"/>
      <c r="E85" s="33"/>
    </row>
    <row r="86" spans="1:5" ht="15.75">
      <c r="A86" s="34" t="s">
        <v>11</v>
      </c>
      <c r="B86" s="34"/>
      <c r="C86" s="34"/>
      <c r="D86" s="34"/>
      <c r="E86" s="34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45170</v>
      </c>
      <c r="D88" s="22">
        <v>18.31550789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45171</v>
      </c>
      <c r="D89" s="22">
        <v>20.95951653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45172</v>
      </c>
      <c r="D90" s="22">
        <v>17.27235031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45173</v>
      </c>
      <c r="D91" s="22">
        <v>17.06400871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45174</v>
      </c>
      <c r="D92" s="22">
        <v>21.43481445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45175</v>
      </c>
      <c r="D93" s="22">
        <v>30.32977867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45176</v>
      </c>
      <c r="D94" s="22">
        <v>34.55924606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45177</v>
      </c>
      <c r="D95" s="22">
        <v>25.76488495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45178</v>
      </c>
      <c r="D96" s="22">
        <v>22.7393856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45179</v>
      </c>
      <c r="D97" s="22">
        <v>20.22559929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45180</v>
      </c>
      <c r="D98" s="22">
        <v>19.64415359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45181</v>
      </c>
      <c r="D99" s="22">
        <v>26.55518341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45182</v>
      </c>
      <c r="D100" s="22">
        <v>38.65956116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45183</v>
      </c>
      <c r="D101" s="22">
        <v>48.18086624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45184</v>
      </c>
      <c r="D102" s="22">
        <v>49.71128464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45185</v>
      </c>
      <c r="D103" s="22">
        <v>35.15010071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45186</v>
      </c>
      <c r="D104" s="22">
        <v>23.06346321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45187</v>
      </c>
      <c r="D105" s="22">
        <v>16.0857048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45188</v>
      </c>
      <c r="D106" s="22">
        <v>35.93727493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45189</v>
      </c>
      <c r="D107" s="22">
        <v>28.61296082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45190</v>
      </c>
      <c r="D108" s="22">
        <v>32.10588455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45191</v>
      </c>
      <c r="D109" s="22">
        <v>35.46492767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45192</v>
      </c>
      <c r="D110" s="22">
        <v>48.26516342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45193</v>
      </c>
      <c r="D111" s="22">
        <v>37.30801773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45194</v>
      </c>
      <c r="D112" s="22">
        <v>25.86446571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45195</v>
      </c>
      <c r="D113" s="22">
        <v>38.79547501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45196</v>
      </c>
      <c r="D114" s="22">
        <v>35.85957336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45197</v>
      </c>
      <c r="D115" s="22">
        <v>31.1800518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45198</v>
      </c>
      <c r="D116" s="22">
        <v>31.404562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45199</v>
      </c>
      <c r="D117" s="22">
        <v>33.49401855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23"/>
      <c r="E118" s="4" t="str">
        <f t="shared" si="2"/>
        <v>-</v>
      </c>
      <c r="F118" s="3"/>
    </row>
    <row r="119" spans="1:6" ht="12.75">
      <c r="A119" s="27" t="s">
        <v>9</v>
      </c>
      <c r="B119" s="35"/>
      <c r="C119" s="35"/>
      <c r="D119" s="5"/>
      <c r="E119" s="15">
        <f>COUNT(D88:D118)</f>
        <v>30</v>
      </c>
      <c r="F119" s="3"/>
    </row>
    <row r="120" spans="1:6" ht="33.75" customHeight="1">
      <c r="A120" s="27" t="s">
        <v>12</v>
      </c>
      <c r="B120" s="28"/>
      <c r="C120" s="28"/>
      <c r="D120" s="28"/>
      <c r="E120" s="16">
        <f>август!E120+E119</f>
        <v>256</v>
      </c>
      <c r="F120" s="3"/>
    </row>
    <row r="121" spans="1:6" ht="33.75" customHeight="1">
      <c r="A121" s="27" t="s">
        <v>13</v>
      </c>
      <c r="B121" s="28"/>
      <c r="C121" s="28"/>
      <c r="D121" s="28"/>
      <c r="E121" s="19">
        <f>COUNT(E88:E118)</f>
        <v>0</v>
      </c>
      <c r="F121" s="3"/>
    </row>
    <row r="122" spans="1:6" ht="27.75" customHeight="1">
      <c r="A122" s="29" t="s">
        <v>14</v>
      </c>
      <c r="B122" s="30"/>
      <c r="C122" s="30"/>
      <c r="D122" s="30"/>
      <c r="E122" s="17">
        <f>август!E122+септември!E121</f>
        <v>23</v>
      </c>
      <c r="F122" s="3"/>
    </row>
    <row r="123" spans="1:6" ht="12.75">
      <c r="A123" s="31" t="s">
        <v>8</v>
      </c>
      <c r="B123" s="32"/>
      <c r="C123" s="32"/>
      <c r="D123" s="18"/>
      <c r="E123" s="12">
        <f>AVERAGE(D88:D118)</f>
        <v>30.000259525666667</v>
      </c>
      <c r="F123" s="3"/>
    </row>
    <row r="124" spans="1:6" ht="12.75" customHeight="1">
      <c r="A124" s="31" t="s">
        <v>15</v>
      </c>
      <c r="B124" s="32"/>
      <c r="C124" s="32"/>
      <c r="D124" s="18"/>
      <c r="E124" s="12">
        <f>E120/272*100</f>
        <v>94.11764705882352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1:D121"/>
    <mergeCell ref="A122:D122"/>
    <mergeCell ref="A123:C123"/>
    <mergeCell ref="A124:C124"/>
    <mergeCell ref="A85:E85"/>
    <mergeCell ref="A86:E86"/>
    <mergeCell ref="A119:C119"/>
    <mergeCell ref="A120:D120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2024-01-26T08:38:39Z</cp:lastPrinted>
  <dcterms:created xsi:type="dcterms:W3CDTF">2006-04-10T12:04:11Z</dcterms:created>
  <dcterms:modified xsi:type="dcterms:W3CDTF">2024-01-26T08:38:44Z</dcterms:modified>
  <cp:category/>
  <cp:version/>
  <cp:contentType/>
  <cp:contentStatus/>
</cp:coreProperties>
</file>