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465" windowWidth="10830" windowHeight="9855" firstSheet="2" activeTab="11"/>
  </bookViews>
  <sheets>
    <sheet name="януари" sheetId="1" r:id="rId1"/>
    <sheet name="февруари" sheetId="2" r:id="rId2"/>
    <sheet name="март" sheetId="3" r:id="rId3"/>
    <sheet name="април" sheetId="4" r:id="rId4"/>
    <sheet name="май" sheetId="5" r:id="rId5"/>
    <sheet name="юни" sheetId="6" r:id="rId6"/>
    <sheet name="юли" sheetId="7" r:id="rId7"/>
    <sheet name="август" sheetId="8" r:id="rId8"/>
    <sheet name="септември" sheetId="9" r:id="rId9"/>
    <sheet name="октомври" sheetId="10" r:id="rId10"/>
    <sheet name="ноември" sheetId="11" r:id="rId11"/>
    <sheet name="декември" sheetId="12" r:id="rId12"/>
  </sheets>
  <definedNames/>
  <calcPr fullCalcOnLoad="1"/>
</workbook>
</file>

<file path=xl/sharedStrings.xml><?xml version="1.0" encoding="utf-8"?>
<sst xmlns="http://schemas.openxmlformats.org/spreadsheetml/2006/main" count="2757" uniqueCount="36">
  <si>
    <t>Пункт</t>
  </si>
  <si>
    <t>Община</t>
  </si>
  <si>
    <t>Измерена 
концентрация
µg/m3</t>
  </si>
  <si>
    <t>Превишение на 
ПС за СДН 
/в пъти ПС за СДН/</t>
  </si>
  <si>
    <t>Пловдив</t>
  </si>
  <si>
    <t>Асеновград</t>
  </si>
  <si>
    <t>Д. Воден</t>
  </si>
  <si>
    <t>112234916
Д. Воден</t>
  </si>
  <si>
    <t>Средномесечна концентрация</t>
  </si>
  <si>
    <t>Брой регистрирани данни (за 24 часа) през месеца:</t>
  </si>
  <si>
    <t>ФИНИ ПРАХОВИ ЧАСТИЦИ /ФПЧ/</t>
  </si>
  <si>
    <r>
      <t xml:space="preserve">ФПЧ </t>
    </r>
    <r>
      <rPr>
        <vertAlign val="subscript"/>
        <sz val="10"/>
        <rFont val="Arial"/>
        <family val="2"/>
      </rPr>
      <t>10</t>
    </r>
  </si>
  <si>
    <t>Брой регистрирани данни  (за 24 часа)
 от началото на годината до момента:</t>
  </si>
  <si>
    <t>Брой регистрирани превишения през месеца</t>
  </si>
  <si>
    <t>Брой регистрирани превишения от началото на годината до момента:</t>
  </si>
  <si>
    <t>Времеви обхавт (%)</t>
  </si>
  <si>
    <t>дата</t>
  </si>
  <si>
    <t>АИС "Баня Старинна"</t>
  </si>
  <si>
    <t>Забележка</t>
  </si>
  <si>
    <t>АИС "Каменица"</t>
  </si>
  <si>
    <t>Времеви обхват (%)</t>
  </si>
  <si>
    <t>АИС "ЖК Тракия"</t>
  </si>
  <si>
    <t>Данни за измерени концентрации на прахови частици в пунктовете за мониторинг 
на територията на РИОСВ - Пловдив за м. февруари 2019 г.</t>
  </si>
  <si>
    <t>Данни за измерени концентрации на прахови частици в пунктовете за мониторинг 
на територията на РИОСВ - Пловдив за м. януари 2019 г.</t>
  </si>
  <si>
    <t>Данни за измерени концентрации на прахови частици в пунктовете за мониторинг 
на територията на РИОСВ - Пловдив за м. март  2019 г.</t>
  </si>
  <si>
    <t>Данни за измерени концентрации на прахови частици в пунктовете за мониторинг 
на територията на РИОСВ - Пловдив за м. април 2019 г.</t>
  </si>
  <si>
    <t>Данни за измерени концентрации на прахови частици в пунктовете за мониторинг 
на територията на РИОСВ - Пловдив за м. май  2019 г.</t>
  </si>
  <si>
    <t>Данни за измерени концентрации на прахови частици в пунктовете за мониторинг 
на територията на РИОСВ - Пловдив за м. август 2019 г.</t>
  </si>
  <si>
    <t>Данни за измерени концентрации на прахови частици в пунктовете за мониторинг 
на територията на РИОСВ - Пловдив за м. септември  2019 г.</t>
  </si>
  <si>
    <t>Данни за измерени концентрации на прахови частици в пунктовете за мониторинг 
на територията на РИОСВ - Пловдив за м. октомври 2019 г.</t>
  </si>
  <si>
    <t>Данни за измерени концентрации на прахови частици в пунктовете за мониторинг 
на територията на РИОСВ - Пловдив за м. ноември 2019 г.</t>
  </si>
  <si>
    <t>Данни за измерени концентрации на прахови частици в пунктовете за мониторинг 
на територията на РИОСВ - Пловдив за м. декември 2019 г.</t>
  </si>
  <si>
    <t>Брой регистрирани данни през месеца:</t>
  </si>
  <si>
    <t>Брой регистрирани данни от началото на годината до момента:</t>
  </si>
  <si>
    <r>
      <t>Данни за измерени концентрации на ФПЧ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в пунктовете за мониторинг 
на територията на РИОСВ - Пловдив през месец юни  2019 година</t>
    </r>
  </si>
  <si>
    <r>
      <t>Данни за измерени концентрации на ФПЧ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в пунктовете за мониторинг 
на територията на РИОСВ - Пловдив през месец юли  2019 година</t>
    </r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</si>
</sst>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0.000"/>
    <numFmt numFmtId="184" formatCode="[$-402]dd\ mmmm\ yyyy\ &quot;г.&quot;"/>
    <numFmt numFmtId="185" formatCode="[$-402]dd\ mmmm\ yyyy\ &quot;г.&quot;;@"/>
    <numFmt numFmtId="186" formatCode="0.0"/>
    <numFmt numFmtId="187" formatCode="0.0000"/>
    <numFmt numFmtId="188" formatCode="0.00000"/>
    <numFmt numFmtId="189" formatCode="0.0000000"/>
    <numFmt numFmtId="190" formatCode="dd/m/yyyy\ &quot;г.&quot;;@"/>
    <numFmt numFmtId="191" formatCode="0.000000"/>
    <numFmt numFmtId="192" formatCode="d/m/yyyy\ &quot;г.&quot;;@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0.00000000"/>
    <numFmt numFmtId="198" formatCode="&quot;Вкл.&quot;;&quot; Вкл. &quot;;&quot; Изкл.&quot;"/>
  </numFmts>
  <fonts count="38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183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185" fontId="0" fillId="0" borderId="10" xfId="0" applyNumberFormat="1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/>
    </xf>
    <xf numFmtId="185" fontId="0" fillId="0" borderId="0" xfId="0" applyNumberFormat="1" applyAlignment="1">
      <alignment horizontal="center"/>
    </xf>
    <xf numFmtId="186" fontId="0" fillId="0" borderId="11" xfId="0" applyNumberFormat="1" applyBorder="1" applyAlignment="1">
      <alignment horizontal="right"/>
    </xf>
    <xf numFmtId="14" fontId="0" fillId="0" borderId="10" xfId="0" applyNumberFormat="1" applyBorder="1" applyAlignment="1">
      <alignment horizontal="center"/>
    </xf>
    <xf numFmtId="18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/>
    </xf>
    <xf numFmtId="186" fontId="2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14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 vertical="justify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3" xfId="0" applyBorder="1" applyAlignment="1">
      <alignment horizontal="left" vertical="justify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 vertical="justify" wrapText="1"/>
    </xf>
    <xf numFmtId="0" fontId="0" fillId="0" borderId="15" xfId="0" applyBorder="1" applyAlignment="1">
      <alignment horizontal="left" vertical="justify" wrapText="1"/>
    </xf>
    <xf numFmtId="0" fontId="0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Нормален 3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="84" zoomScaleSheetLayoutView="84" zoomScalePageLayoutView="0" workbookViewId="0" topLeftCell="A100">
      <selection activeCell="A2" sqref="A2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25" t="s">
        <v>23</v>
      </c>
      <c r="B1" s="26"/>
      <c r="C1" s="26"/>
      <c r="D1" s="26"/>
      <c r="E1" s="26"/>
    </row>
    <row r="4" spans="1:5" ht="12.75">
      <c r="A4" s="27" t="s">
        <v>10</v>
      </c>
      <c r="B4" s="27"/>
      <c r="C4" s="27"/>
      <c r="D4" s="27"/>
      <c r="E4" s="27"/>
    </row>
    <row r="5" spans="1:5" ht="15.75">
      <c r="A5" s="28" t="s">
        <v>11</v>
      </c>
      <c r="B5" s="28"/>
      <c r="C5" s="28"/>
      <c r="D5" s="28"/>
      <c r="E5" s="28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13">
        <v>43466</v>
      </c>
      <c r="D8" s="22">
        <v>55</v>
      </c>
      <c r="E8" s="4">
        <f>IF(D8/50&gt;1,D8/50,"-")</f>
        <v>1.1</v>
      </c>
      <c r="F8" s="3"/>
    </row>
    <row r="9" spans="1:6" ht="12.75">
      <c r="A9" s="3" t="s">
        <v>6</v>
      </c>
      <c r="B9" s="3" t="s">
        <v>5</v>
      </c>
      <c r="C9" s="13">
        <v>43467</v>
      </c>
      <c r="D9" s="22">
        <v>23</v>
      </c>
      <c r="E9" s="4" t="str">
        <f>IF(D9/50&gt;1,D9/50,"-")</f>
        <v>-</v>
      </c>
      <c r="F9" s="3"/>
    </row>
    <row r="10" spans="1:6" ht="12.75">
      <c r="A10" s="3" t="s">
        <v>6</v>
      </c>
      <c r="B10" s="3" t="s">
        <v>5</v>
      </c>
      <c r="C10" s="13">
        <v>43468</v>
      </c>
      <c r="D10" s="22">
        <v>34</v>
      </c>
      <c r="E10" s="4" t="str">
        <f>IF(D10/50&gt;1,D10/50,"-")</f>
        <v>-</v>
      </c>
      <c r="F10" s="3"/>
    </row>
    <row r="11" spans="1:6" ht="12.75">
      <c r="A11" s="3" t="s">
        <v>6</v>
      </c>
      <c r="B11" s="3" t="s">
        <v>5</v>
      </c>
      <c r="C11" s="13">
        <v>43469</v>
      </c>
      <c r="D11" s="22">
        <v>41</v>
      </c>
      <c r="E11" s="4" t="str">
        <f aca="true" t="shared" si="0" ref="E11:E38">IF(D11/50&gt;1,D11/50,"-")</f>
        <v>-</v>
      </c>
      <c r="F11" s="3"/>
    </row>
    <row r="12" spans="1:6" ht="12.75">
      <c r="A12" s="3" t="s">
        <v>6</v>
      </c>
      <c r="B12" s="3" t="s">
        <v>5</v>
      </c>
      <c r="C12" s="13">
        <v>43470</v>
      </c>
      <c r="D12" s="22">
        <v>18</v>
      </c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3">
        <v>43471</v>
      </c>
      <c r="D13" s="22">
        <v>56</v>
      </c>
      <c r="E13" s="4">
        <f t="shared" si="0"/>
        <v>1.12</v>
      </c>
      <c r="F13" s="3"/>
    </row>
    <row r="14" spans="1:6" ht="12.75">
      <c r="A14" s="3" t="s">
        <v>6</v>
      </c>
      <c r="B14" s="3" t="s">
        <v>5</v>
      </c>
      <c r="C14" s="13">
        <v>43472</v>
      </c>
      <c r="D14" s="22">
        <v>41</v>
      </c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3">
        <v>43473</v>
      </c>
      <c r="D15" s="22">
        <v>70</v>
      </c>
      <c r="E15" s="4">
        <f t="shared" si="0"/>
        <v>1.4</v>
      </c>
      <c r="F15" s="3"/>
    </row>
    <row r="16" spans="1:6" ht="12.75">
      <c r="A16" s="3" t="s">
        <v>6</v>
      </c>
      <c r="B16" s="3" t="s">
        <v>5</v>
      </c>
      <c r="C16" s="13">
        <v>43474</v>
      </c>
      <c r="D16" s="22">
        <v>88</v>
      </c>
      <c r="E16" s="4">
        <f t="shared" si="0"/>
        <v>1.76</v>
      </c>
      <c r="F16" s="3"/>
    </row>
    <row r="17" spans="1:6" ht="12.75">
      <c r="A17" s="3" t="s">
        <v>6</v>
      </c>
      <c r="B17" s="3" t="s">
        <v>5</v>
      </c>
      <c r="C17" s="13">
        <v>43475</v>
      </c>
      <c r="D17" s="22">
        <v>51</v>
      </c>
      <c r="E17" s="4">
        <f t="shared" si="0"/>
        <v>1.02</v>
      </c>
      <c r="F17" s="3"/>
    </row>
    <row r="18" spans="1:6" ht="12.75">
      <c r="A18" s="3" t="s">
        <v>6</v>
      </c>
      <c r="B18" s="3" t="s">
        <v>5</v>
      </c>
      <c r="C18" s="13">
        <v>43476</v>
      </c>
      <c r="D18" s="22">
        <v>25</v>
      </c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3">
        <v>43477</v>
      </c>
      <c r="D19" s="22">
        <v>33</v>
      </c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3">
        <v>43478</v>
      </c>
      <c r="D20" s="22">
        <v>73</v>
      </c>
      <c r="E20" s="4">
        <f t="shared" si="0"/>
        <v>1.46</v>
      </c>
      <c r="F20" s="3"/>
    </row>
    <row r="21" spans="1:6" ht="12.75">
      <c r="A21" s="3" t="s">
        <v>6</v>
      </c>
      <c r="B21" s="3" t="s">
        <v>5</v>
      </c>
      <c r="C21" s="13">
        <v>43479</v>
      </c>
      <c r="D21" s="22">
        <v>29</v>
      </c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3">
        <v>43480</v>
      </c>
      <c r="D22" s="22">
        <v>13</v>
      </c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3">
        <v>43481</v>
      </c>
      <c r="D23" s="22">
        <v>32</v>
      </c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3">
        <v>43482</v>
      </c>
      <c r="D24" s="22">
        <v>73</v>
      </c>
      <c r="E24" s="4">
        <f t="shared" si="0"/>
        <v>1.46</v>
      </c>
      <c r="F24" s="3"/>
    </row>
    <row r="25" spans="1:6" ht="12.75">
      <c r="A25" s="3" t="s">
        <v>6</v>
      </c>
      <c r="B25" s="3" t="s">
        <v>5</v>
      </c>
      <c r="C25" s="13">
        <v>43483</v>
      </c>
      <c r="D25" s="22">
        <v>86</v>
      </c>
      <c r="E25" s="4">
        <f t="shared" si="0"/>
        <v>1.72</v>
      </c>
      <c r="F25" s="3"/>
    </row>
    <row r="26" spans="1:6" ht="12.75">
      <c r="A26" s="3" t="s">
        <v>6</v>
      </c>
      <c r="B26" s="3" t="s">
        <v>5</v>
      </c>
      <c r="C26" s="13">
        <v>43484</v>
      </c>
      <c r="D26" s="22">
        <v>63</v>
      </c>
      <c r="E26" s="4">
        <f t="shared" si="0"/>
        <v>1.26</v>
      </c>
      <c r="F26" s="3"/>
    </row>
    <row r="27" spans="1:6" ht="12.75">
      <c r="A27" s="3" t="s">
        <v>6</v>
      </c>
      <c r="B27" s="3" t="s">
        <v>5</v>
      </c>
      <c r="C27" s="13">
        <v>43485</v>
      </c>
      <c r="D27" s="22">
        <v>55</v>
      </c>
      <c r="E27" s="4">
        <f t="shared" si="0"/>
        <v>1.1</v>
      </c>
      <c r="F27" s="3"/>
    </row>
    <row r="28" spans="1:6" ht="12.75">
      <c r="A28" s="3" t="s">
        <v>6</v>
      </c>
      <c r="B28" s="3" t="s">
        <v>5</v>
      </c>
      <c r="C28" s="13">
        <v>43486</v>
      </c>
      <c r="D28" s="22">
        <v>50</v>
      </c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3">
        <v>43487</v>
      </c>
      <c r="D29" s="22">
        <v>48</v>
      </c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3">
        <v>43488</v>
      </c>
      <c r="D30" s="22">
        <v>52</v>
      </c>
      <c r="E30" s="4">
        <f t="shared" si="0"/>
        <v>1.04</v>
      </c>
      <c r="F30" s="3"/>
    </row>
    <row r="31" spans="1:6" ht="12.75">
      <c r="A31" s="3" t="s">
        <v>6</v>
      </c>
      <c r="B31" s="3" t="s">
        <v>5</v>
      </c>
      <c r="C31" s="13">
        <v>43489</v>
      </c>
      <c r="D31" s="22">
        <v>46</v>
      </c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3">
        <v>43490</v>
      </c>
      <c r="D32" s="22">
        <v>42</v>
      </c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3">
        <v>43491</v>
      </c>
      <c r="D33" s="22">
        <v>44</v>
      </c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3">
        <v>43492</v>
      </c>
      <c r="D34" s="22">
        <v>68</v>
      </c>
      <c r="E34" s="4">
        <f t="shared" si="0"/>
        <v>1.36</v>
      </c>
      <c r="F34" s="3"/>
    </row>
    <row r="35" spans="1:6" ht="12.75">
      <c r="A35" s="3" t="s">
        <v>6</v>
      </c>
      <c r="B35" s="3" t="s">
        <v>5</v>
      </c>
      <c r="C35" s="13">
        <v>43493</v>
      </c>
      <c r="D35" s="22">
        <v>96</v>
      </c>
      <c r="E35" s="4">
        <f t="shared" si="0"/>
        <v>1.92</v>
      </c>
      <c r="F35" s="3"/>
    </row>
    <row r="36" spans="1:6" ht="12.75">
      <c r="A36" s="3" t="s">
        <v>6</v>
      </c>
      <c r="B36" s="3" t="s">
        <v>5</v>
      </c>
      <c r="C36" s="13">
        <v>43494</v>
      </c>
      <c r="D36" s="22">
        <v>76</v>
      </c>
      <c r="E36" s="4">
        <f t="shared" si="0"/>
        <v>1.52</v>
      </c>
      <c r="F36" s="3"/>
    </row>
    <row r="37" spans="1:6" ht="12.75">
      <c r="A37" s="3" t="s">
        <v>6</v>
      </c>
      <c r="B37" s="3" t="s">
        <v>5</v>
      </c>
      <c r="C37" s="13">
        <v>43495</v>
      </c>
      <c r="D37" s="22">
        <v>54</v>
      </c>
      <c r="E37" s="4">
        <f t="shared" si="0"/>
        <v>1.08</v>
      </c>
      <c r="F37" s="3"/>
    </row>
    <row r="38" spans="1:6" ht="12.75">
      <c r="A38" s="3" t="s">
        <v>6</v>
      </c>
      <c r="B38" s="3" t="s">
        <v>5</v>
      </c>
      <c r="C38" s="13">
        <v>43496</v>
      </c>
      <c r="D38" s="22">
        <v>41</v>
      </c>
      <c r="E38" s="4" t="str">
        <f t="shared" si="0"/>
        <v>-</v>
      </c>
      <c r="F38" s="3"/>
    </row>
    <row r="39" spans="1:6" ht="12.75">
      <c r="A39" s="29" t="s">
        <v>9</v>
      </c>
      <c r="B39" s="30"/>
      <c r="C39" s="30"/>
      <c r="D39" s="5"/>
      <c r="E39" s="15">
        <f>COUNT(D8:D38)</f>
        <v>31</v>
      </c>
      <c r="F39" s="3"/>
    </row>
    <row r="40" spans="1:6" ht="33.75" customHeight="1">
      <c r="A40" s="29" t="s">
        <v>12</v>
      </c>
      <c r="B40" s="31"/>
      <c r="C40" s="31"/>
      <c r="D40" s="31"/>
      <c r="E40" s="16">
        <f>януари!E39</f>
        <v>31</v>
      </c>
      <c r="F40" s="3"/>
    </row>
    <row r="41" spans="1:6" ht="33.75" customHeight="1">
      <c r="A41" s="29" t="s">
        <v>13</v>
      </c>
      <c r="B41" s="31"/>
      <c r="C41" s="31"/>
      <c r="D41" s="31"/>
      <c r="E41" s="19">
        <f>COUNT(E8:E38)</f>
        <v>15</v>
      </c>
      <c r="F41" s="3"/>
    </row>
    <row r="42" spans="1:6" ht="27.75" customHeight="1">
      <c r="A42" s="32" t="s">
        <v>14</v>
      </c>
      <c r="B42" s="33"/>
      <c r="C42" s="33"/>
      <c r="D42" s="33"/>
      <c r="E42" s="17">
        <f>януари!E41</f>
        <v>15</v>
      </c>
      <c r="F42" s="3"/>
    </row>
    <row r="43" spans="1:6" ht="12.75">
      <c r="A43" s="34" t="s">
        <v>8</v>
      </c>
      <c r="B43" s="35"/>
      <c r="C43" s="35"/>
      <c r="D43" s="18"/>
      <c r="E43" s="12">
        <f>AVERAGE(D8:D38)</f>
        <v>50.83870967741935</v>
      </c>
      <c r="F43" s="3"/>
    </row>
    <row r="44" spans="1:6" ht="12.75" customHeight="1">
      <c r="A44" s="34" t="s">
        <v>15</v>
      </c>
      <c r="B44" s="35"/>
      <c r="C44" s="35"/>
      <c r="D44" s="18"/>
      <c r="E44" s="12">
        <f>E40/31*100</f>
        <v>100</v>
      </c>
      <c r="F44" s="3"/>
    </row>
    <row r="45" spans="1:5" ht="12.75">
      <c r="A45" s="27" t="s">
        <v>10</v>
      </c>
      <c r="B45" s="27"/>
      <c r="C45" s="27"/>
      <c r="D45" s="27"/>
      <c r="E45" s="27"/>
    </row>
    <row r="46" spans="1:5" ht="15.75">
      <c r="A46" s="28" t="s">
        <v>11</v>
      </c>
      <c r="B46" s="28"/>
      <c r="C46" s="28"/>
      <c r="D46" s="28"/>
      <c r="E46" s="28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>
        <v>43466</v>
      </c>
      <c r="D48" s="22">
        <v>47.55155563</v>
      </c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13">
        <v>43467</v>
      </c>
      <c r="D49" s="22">
        <v>30.8637085</v>
      </c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3">
        <v>43468</v>
      </c>
      <c r="D50" s="22">
        <v>19.47465706</v>
      </c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3">
        <v>43469</v>
      </c>
      <c r="D51" s="22">
        <v>23.50013733</v>
      </c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3">
        <v>43470</v>
      </c>
      <c r="D52" s="22">
        <v>36.18409348</v>
      </c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3">
        <v>43471</v>
      </c>
      <c r="D53" s="22">
        <v>22.07291603</v>
      </c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3">
        <v>43472</v>
      </c>
      <c r="D54" s="22">
        <v>26.8356266</v>
      </c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3">
        <v>43473</v>
      </c>
      <c r="D55" s="22">
        <v>45.3497963</v>
      </c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3">
        <v>43474</v>
      </c>
      <c r="D56" s="22">
        <v>64.31311035</v>
      </c>
      <c r="E56" s="4">
        <f t="shared" si="1"/>
        <v>1.286262207</v>
      </c>
      <c r="F56" s="3"/>
    </row>
    <row r="57" spans="1:6" ht="12.75">
      <c r="A57" s="3" t="s">
        <v>19</v>
      </c>
      <c r="B57" s="3" t="s">
        <v>4</v>
      </c>
      <c r="C57" s="13">
        <v>43475</v>
      </c>
      <c r="D57" s="22">
        <v>56.29592896</v>
      </c>
      <c r="E57" s="4">
        <f t="shared" si="1"/>
        <v>1.1259185792</v>
      </c>
      <c r="F57" s="3"/>
    </row>
    <row r="58" spans="1:6" ht="12.75">
      <c r="A58" s="3" t="s">
        <v>19</v>
      </c>
      <c r="B58" s="3" t="s">
        <v>4</v>
      </c>
      <c r="C58" s="13">
        <v>43476</v>
      </c>
      <c r="D58" s="22">
        <v>28.10739708</v>
      </c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3">
        <v>43477</v>
      </c>
      <c r="D59" s="22">
        <v>22.21446419</v>
      </c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3">
        <v>43478</v>
      </c>
      <c r="D60" s="22">
        <v>31.09929657</v>
      </c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3">
        <v>43479</v>
      </c>
      <c r="D61" s="22">
        <v>45.12348557</v>
      </c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3">
        <v>43480</v>
      </c>
      <c r="D62" s="22">
        <v>17.40341759</v>
      </c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3">
        <v>43481</v>
      </c>
      <c r="D63" s="22">
        <v>14.60026455</v>
      </c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3">
        <v>43482</v>
      </c>
      <c r="D64" s="22">
        <v>59.86445999</v>
      </c>
      <c r="E64" s="4">
        <f t="shared" si="1"/>
        <v>1.1972891998</v>
      </c>
      <c r="F64" s="3"/>
    </row>
    <row r="65" spans="1:6" ht="12.75">
      <c r="A65" s="3" t="s">
        <v>19</v>
      </c>
      <c r="B65" s="3" t="s">
        <v>4</v>
      </c>
      <c r="C65" s="13">
        <v>43483</v>
      </c>
      <c r="D65" s="22">
        <v>95.42621613</v>
      </c>
      <c r="E65" s="4">
        <f t="shared" si="1"/>
        <v>1.9085243226</v>
      </c>
      <c r="F65" s="3"/>
    </row>
    <row r="66" spans="1:6" ht="12.75">
      <c r="A66" s="3" t="s">
        <v>19</v>
      </c>
      <c r="B66" s="3" t="s">
        <v>4</v>
      </c>
      <c r="C66" s="13">
        <v>43484</v>
      </c>
      <c r="D66" s="22">
        <v>85.25479889</v>
      </c>
      <c r="E66" s="4">
        <f t="shared" si="1"/>
        <v>1.7050959778</v>
      </c>
      <c r="F66" s="3"/>
    </row>
    <row r="67" spans="1:6" ht="12.75">
      <c r="A67" s="3" t="s">
        <v>19</v>
      </c>
      <c r="B67" s="3" t="s">
        <v>4</v>
      </c>
      <c r="C67" s="13">
        <v>43485</v>
      </c>
      <c r="D67" s="22">
        <v>50.39585495</v>
      </c>
      <c r="E67" s="4">
        <f t="shared" si="1"/>
        <v>1.007917099</v>
      </c>
      <c r="F67" s="3"/>
    </row>
    <row r="68" spans="1:6" ht="12.75">
      <c r="A68" s="3" t="s">
        <v>19</v>
      </c>
      <c r="B68" s="3" t="s">
        <v>4</v>
      </c>
      <c r="C68" s="13">
        <v>43486</v>
      </c>
      <c r="D68" s="22">
        <v>50.3016243</v>
      </c>
      <c r="E68" s="4">
        <f t="shared" si="1"/>
        <v>1.006032486</v>
      </c>
      <c r="F68" s="3"/>
    </row>
    <row r="69" spans="1:6" ht="12.75">
      <c r="A69" s="3" t="s">
        <v>19</v>
      </c>
      <c r="B69" s="3" t="s">
        <v>4</v>
      </c>
      <c r="C69" s="13">
        <v>43487</v>
      </c>
      <c r="D69" s="22">
        <v>43.3427124</v>
      </c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3">
        <v>43488</v>
      </c>
      <c r="D70" s="22">
        <v>46.61779404</v>
      </c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3">
        <v>43489</v>
      </c>
      <c r="D71" s="22">
        <v>38.89044571</v>
      </c>
      <c r="E71" s="4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13">
        <v>43490</v>
      </c>
      <c r="D72" s="22">
        <v>30.11729431</v>
      </c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13">
        <v>43491</v>
      </c>
      <c r="D73" s="22">
        <v>31.76177025</v>
      </c>
      <c r="E73" s="4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13">
        <v>43492</v>
      </c>
      <c r="D74" s="22">
        <v>40.59202194</v>
      </c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13">
        <v>43493</v>
      </c>
      <c r="D75" s="22">
        <v>88.57248688</v>
      </c>
      <c r="E75" s="4">
        <f t="shared" si="1"/>
        <v>1.7714497376</v>
      </c>
      <c r="F75" s="3"/>
    </row>
    <row r="76" spans="1:6" ht="12.75">
      <c r="A76" s="3" t="s">
        <v>19</v>
      </c>
      <c r="B76" s="3" t="s">
        <v>4</v>
      </c>
      <c r="C76" s="13">
        <v>43494</v>
      </c>
      <c r="D76" s="22">
        <v>91.94406128</v>
      </c>
      <c r="E76" s="4">
        <f t="shared" si="1"/>
        <v>1.8388812256</v>
      </c>
      <c r="F76" s="3"/>
    </row>
    <row r="77" spans="1:6" ht="12.75">
      <c r="A77" s="3" t="s">
        <v>19</v>
      </c>
      <c r="B77" s="3" t="s">
        <v>4</v>
      </c>
      <c r="C77" s="13">
        <v>43495</v>
      </c>
      <c r="D77" s="22">
        <v>82.09355927</v>
      </c>
      <c r="E77" s="4">
        <f t="shared" si="1"/>
        <v>1.6418711854</v>
      </c>
      <c r="F77" s="3"/>
    </row>
    <row r="78" spans="1:6" ht="12.75">
      <c r="A78" s="3" t="s">
        <v>19</v>
      </c>
      <c r="B78" s="3" t="s">
        <v>4</v>
      </c>
      <c r="C78" s="13">
        <v>43496</v>
      </c>
      <c r="D78" s="22">
        <v>48.53132629</v>
      </c>
      <c r="E78" s="4" t="str">
        <f t="shared" si="1"/>
        <v>-</v>
      </c>
      <c r="F78" s="3"/>
    </row>
    <row r="79" spans="1:6" ht="12.75">
      <c r="A79" s="29" t="s">
        <v>9</v>
      </c>
      <c r="B79" s="30"/>
      <c r="C79" s="30"/>
      <c r="D79" s="5"/>
      <c r="E79" s="15">
        <f>COUNT(D48:D78)</f>
        <v>31</v>
      </c>
      <c r="F79" s="3"/>
    </row>
    <row r="80" spans="1:6" ht="33.75" customHeight="1">
      <c r="A80" s="29" t="s">
        <v>12</v>
      </c>
      <c r="B80" s="31"/>
      <c r="C80" s="31"/>
      <c r="D80" s="31"/>
      <c r="E80" s="16">
        <f>януари!E79</f>
        <v>31</v>
      </c>
      <c r="F80" s="3"/>
    </row>
    <row r="81" spans="1:6" ht="33.75" customHeight="1">
      <c r="A81" s="29" t="s">
        <v>13</v>
      </c>
      <c r="B81" s="31"/>
      <c r="C81" s="31"/>
      <c r="D81" s="31"/>
      <c r="E81" s="19">
        <f>COUNT(E48:E78)</f>
        <v>10</v>
      </c>
      <c r="F81" s="3"/>
    </row>
    <row r="82" spans="1:6" ht="27.75" customHeight="1">
      <c r="A82" s="32" t="s">
        <v>14</v>
      </c>
      <c r="B82" s="33"/>
      <c r="C82" s="33"/>
      <c r="D82" s="33"/>
      <c r="E82" s="17">
        <f>януари!E81</f>
        <v>10</v>
      </c>
      <c r="F82" s="3"/>
    </row>
    <row r="83" spans="1:6" ht="12.75">
      <c r="A83" s="34" t="s">
        <v>8</v>
      </c>
      <c r="B83" s="35"/>
      <c r="C83" s="35"/>
      <c r="D83" s="18"/>
      <c r="E83" s="12">
        <f>AVERAGE(D48:D78)</f>
        <v>45.635363949032254</v>
      </c>
      <c r="F83" s="3"/>
    </row>
    <row r="84" spans="1:6" ht="12.75" customHeight="1">
      <c r="A84" s="34" t="s">
        <v>15</v>
      </c>
      <c r="B84" s="35"/>
      <c r="C84" s="35"/>
      <c r="D84" s="18"/>
      <c r="E84" s="12">
        <f>E80/31*100</f>
        <v>100</v>
      </c>
      <c r="F84" s="3"/>
    </row>
    <row r="85" spans="1:5" ht="12.75">
      <c r="A85" s="27" t="s">
        <v>10</v>
      </c>
      <c r="B85" s="27"/>
      <c r="C85" s="27"/>
      <c r="D85" s="27"/>
      <c r="E85" s="27"/>
    </row>
    <row r="86" spans="1:5" ht="15.75">
      <c r="A86" s="28" t="s">
        <v>11</v>
      </c>
      <c r="B86" s="28"/>
      <c r="C86" s="28"/>
      <c r="D86" s="28"/>
      <c r="E86" s="28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>
        <v>43466</v>
      </c>
      <c r="D88" s="22">
        <v>56.18831253</v>
      </c>
      <c r="E88" s="4">
        <f aca="true" t="shared" si="2" ref="E88:E118">IF(D88/50&gt;1,D88/50,"-")</f>
        <v>1.1237662506</v>
      </c>
      <c r="F88" s="3"/>
    </row>
    <row r="89" spans="1:6" ht="12.75">
      <c r="A89" s="3" t="s">
        <v>21</v>
      </c>
      <c r="B89" s="3" t="s">
        <v>4</v>
      </c>
      <c r="C89" s="13">
        <v>43467</v>
      </c>
      <c r="D89" s="22">
        <v>44.92829514</v>
      </c>
      <c r="E89" s="4" t="str">
        <f t="shared" si="2"/>
        <v>-</v>
      </c>
      <c r="F89" s="3"/>
    </row>
    <row r="90" spans="1:6" ht="12.75">
      <c r="A90" s="3" t="s">
        <v>21</v>
      </c>
      <c r="B90" s="3" t="s">
        <v>4</v>
      </c>
      <c r="C90" s="13">
        <v>43468</v>
      </c>
      <c r="D90" s="22">
        <v>25.60280418</v>
      </c>
      <c r="E90" s="4" t="str">
        <f t="shared" si="2"/>
        <v>-</v>
      </c>
      <c r="F90" s="3"/>
    </row>
    <row r="91" spans="1:6" ht="12.75">
      <c r="A91" s="3" t="s">
        <v>21</v>
      </c>
      <c r="B91" s="3" t="s">
        <v>4</v>
      </c>
      <c r="C91" s="13">
        <v>43469</v>
      </c>
      <c r="D91" s="22">
        <v>31.18120766</v>
      </c>
      <c r="E91" s="4" t="str">
        <f t="shared" si="2"/>
        <v>-</v>
      </c>
      <c r="F91" s="3"/>
    </row>
    <row r="92" spans="1:6" ht="12.75">
      <c r="A92" s="3" t="s">
        <v>21</v>
      </c>
      <c r="B92" s="3" t="s">
        <v>4</v>
      </c>
      <c r="C92" s="13">
        <v>43470</v>
      </c>
      <c r="D92" s="22">
        <v>42.31443787</v>
      </c>
      <c r="E92" s="4" t="str">
        <f t="shared" si="2"/>
        <v>-</v>
      </c>
      <c r="F92" s="3"/>
    </row>
    <row r="93" spans="1:6" ht="12.75">
      <c r="A93" s="3" t="s">
        <v>21</v>
      </c>
      <c r="B93" s="3" t="s">
        <v>4</v>
      </c>
      <c r="C93" s="13">
        <v>43471</v>
      </c>
      <c r="D93" s="22">
        <v>27.22657204</v>
      </c>
      <c r="E93" s="4" t="str">
        <f t="shared" si="2"/>
        <v>-</v>
      </c>
      <c r="F93" s="3"/>
    </row>
    <row r="94" spans="1:6" ht="12.75">
      <c r="A94" s="3" t="s">
        <v>21</v>
      </c>
      <c r="B94" s="3" t="s">
        <v>4</v>
      </c>
      <c r="C94" s="13">
        <v>43472</v>
      </c>
      <c r="D94" s="22">
        <v>37.57175827</v>
      </c>
      <c r="E94" s="4" t="str">
        <f t="shared" si="2"/>
        <v>-</v>
      </c>
      <c r="F94" s="3"/>
    </row>
    <row r="95" spans="1:6" ht="12.75">
      <c r="A95" s="3" t="s">
        <v>21</v>
      </c>
      <c r="B95" s="3" t="s">
        <v>4</v>
      </c>
      <c r="C95" s="13">
        <v>43473</v>
      </c>
      <c r="D95" s="22">
        <v>57.03312683</v>
      </c>
      <c r="E95" s="4">
        <f t="shared" si="2"/>
        <v>1.1406625366</v>
      </c>
      <c r="F95" s="3"/>
    </row>
    <row r="96" spans="1:6" ht="12.75">
      <c r="A96" s="3" t="s">
        <v>21</v>
      </c>
      <c r="B96" s="3" t="s">
        <v>4</v>
      </c>
      <c r="C96" s="13">
        <v>43474</v>
      </c>
      <c r="D96" s="22">
        <v>87.34972382</v>
      </c>
      <c r="E96" s="4">
        <f t="shared" si="2"/>
        <v>1.7469944763999998</v>
      </c>
      <c r="F96" s="3"/>
    </row>
    <row r="97" spans="1:6" ht="12.75">
      <c r="A97" s="3" t="s">
        <v>21</v>
      </c>
      <c r="B97" s="3" t="s">
        <v>4</v>
      </c>
      <c r="C97" s="13">
        <v>43475</v>
      </c>
      <c r="D97" s="22">
        <v>65.05111694</v>
      </c>
      <c r="E97" s="4">
        <f t="shared" si="2"/>
        <v>1.3010223388</v>
      </c>
      <c r="F97" s="3"/>
    </row>
    <row r="98" spans="1:6" ht="12.75">
      <c r="A98" s="3" t="s">
        <v>21</v>
      </c>
      <c r="B98" s="3" t="s">
        <v>4</v>
      </c>
      <c r="C98" s="13">
        <v>43476</v>
      </c>
      <c r="D98" s="22">
        <v>33.83678055</v>
      </c>
      <c r="E98" s="4" t="str">
        <f t="shared" si="2"/>
        <v>-</v>
      </c>
      <c r="F98" s="3"/>
    </row>
    <row r="99" spans="1:6" ht="12.75">
      <c r="A99" s="3" t="s">
        <v>21</v>
      </c>
      <c r="B99" s="3" t="s">
        <v>4</v>
      </c>
      <c r="C99" s="13">
        <v>43477</v>
      </c>
      <c r="D99" s="22">
        <v>26.28303528</v>
      </c>
      <c r="E99" s="4" t="str">
        <f t="shared" si="2"/>
        <v>-</v>
      </c>
      <c r="F99" s="3"/>
    </row>
    <row r="100" spans="1:6" ht="12.75">
      <c r="A100" s="3" t="s">
        <v>21</v>
      </c>
      <c r="B100" s="3" t="s">
        <v>4</v>
      </c>
      <c r="C100" s="13">
        <v>43478</v>
      </c>
      <c r="D100" s="22">
        <v>42.04856491</v>
      </c>
      <c r="E100" s="4" t="str">
        <f t="shared" si="2"/>
        <v>-</v>
      </c>
      <c r="F100" s="3"/>
    </row>
    <row r="101" spans="1:6" ht="12.75">
      <c r="A101" s="3" t="s">
        <v>21</v>
      </c>
      <c r="B101" s="3" t="s">
        <v>4</v>
      </c>
      <c r="C101" s="13">
        <v>43479</v>
      </c>
      <c r="D101" s="22">
        <v>60.82938004</v>
      </c>
      <c r="E101" s="4">
        <f t="shared" si="2"/>
        <v>1.2165876007999998</v>
      </c>
      <c r="F101" s="3"/>
    </row>
    <row r="102" spans="1:6" ht="12.75">
      <c r="A102" s="3" t="s">
        <v>21</v>
      </c>
      <c r="B102" s="3" t="s">
        <v>4</v>
      </c>
      <c r="C102" s="13">
        <v>43480</v>
      </c>
      <c r="D102" s="22">
        <v>21.01813698</v>
      </c>
      <c r="E102" s="4" t="str">
        <f t="shared" si="2"/>
        <v>-</v>
      </c>
      <c r="F102" s="3"/>
    </row>
    <row r="103" spans="1:6" ht="12.75">
      <c r="A103" s="3" t="s">
        <v>21</v>
      </c>
      <c r="B103" s="3" t="s">
        <v>4</v>
      </c>
      <c r="C103" s="13">
        <v>43481</v>
      </c>
      <c r="D103" s="22">
        <v>18.19641304</v>
      </c>
      <c r="E103" s="4" t="str">
        <f t="shared" si="2"/>
        <v>-</v>
      </c>
      <c r="F103" s="3"/>
    </row>
    <row r="104" spans="1:6" ht="12.75">
      <c r="A104" s="3" t="s">
        <v>21</v>
      </c>
      <c r="B104" s="3" t="s">
        <v>4</v>
      </c>
      <c r="C104" s="13">
        <v>43482</v>
      </c>
      <c r="D104" s="22">
        <v>64.15718842</v>
      </c>
      <c r="E104" s="4">
        <f t="shared" si="2"/>
        <v>1.2831437684</v>
      </c>
      <c r="F104" s="3"/>
    </row>
    <row r="105" spans="1:6" ht="12.75">
      <c r="A105" s="3" t="s">
        <v>21</v>
      </c>
      <c r="B105" s="3" t="s">
        <v>4</v>
      </c>
      <c r="C105" s="13">
        <v>43483</v>
      </c>
      <c r="D105" s="22">
        <v>130.8502045</v>
      </c>
      <c r="E105" s="4">
        <f t="shared" si="2"/>
        <v>2.61700409</v>
      </c>
      <c r="F105" s="3"/>
    </row>
    <row r="106" spans="1:6" ht="12.75">
      <c r="A106" s="3" t="s">
        <v>21</v>
      </c>
      <c r="B106" s="3" t="s">
        <v>4</v>
      </c>
      <c r="C106" s="13">
        <v>43484</v>
      </c>
      <c r="D106" s="22">
        <v>112.5447006</v>
      </c>
      <c r="E106" s="4">
        <f t="shared" si="2"/>
        <v>2.250894012</v>
      </c>
      <c r="F106" s="3"/>
    </row>
    <row r="107" spans="1:6" ht="12.75">
      <c r="A107" s="3" t="s">
        <v>21</v>
      </c>
      <c r="B107" s="3" t="s">
        <v>4</v>
      </c>
      <c r="C107" s="13">
        <v>43485</v>
      </c>
      <c r="D107" s="22">
        <v>55.45089722</v>
      </c>
      <c r="E107" s="4">
        <f t="shared" si="2"/>
        <v>1.1090179444000001</v>
      </c>
      <c r="F107" s="3"/>
    </row>
    <row r="108" spans="1:6" ht="12.75">
      <c r="A108" s="3" t="s">
        <v>21</v>
      </c>
      <c r="B108" s="3" t="s">
        <v>4</v>
      </c>
      <c r="C108" s="13">
        <v>43486</v>
      </c>
      <c r="D108" s="22">
        <v>57.54984665</v>
      </c>
      <c r="E108" s="4">
        <f t="shared" si="2"/>
        <v>1.150996933</v>
      </c>
      <c r="F108" s="3"/>
    </row>
    <row r="109" spans="1:6" ht="12.75">
      <c r="A109" s="3" t="s">
        <v>21</v>
      </c>
      <c r="B109" s="3" t="s">
        <v>4</v>
      </c>
      <c r="C109" s="13">
        <v>43487</v>
      </c>
      <c r="D109" s="22">
        <v>52.1826973</v>
      </c>
      <c r="E109" s="4">
        <f t="shared" si="2"/>
        <v>1.043653946</v>
      </c>
      <c r="F109" s="3"/>
    </row>
    <row r="110" spans="1:6" ht="12.75">
      <c r="A110" s="3" t="s">
        <v>21</v>
      </c>
      <c r="B110" s="3" t="s">
        <v>4</v>
      </c>
      <c r="C110" s="13">
        <v>43488</v>
      </c>
      <c r="D110" s="22">
        <v>52.34327316</v>
      </c>
      <c r="E110" s="4">
        <f t="shared" si="2"/>
        <v>1.0468654632</v>
      </c>
      <c r="F110" s="3"/>
    </row>
    <row r="111" spans="1:6" ht="12.75">
      <c r="A111" s="3" t="s">
        <v>21</v>
      </c>
      <c r="B111" s="3" t="s">
        <v>4</v>
      </c>
      <c r="C111" s="13">
        <v>43489</v>
      </c>
      <c r="D111" s="22">
        <v>43.11355591</v>
      </c>
      <c r="E111" s="4" t="str">
        <f t="shared" si="2"/>
        <v>-</v>
      </c>
      <c r="F111" s="3"/>
    </row>
    <row r="112" spans="1:6" ht="12.75">
      <c r="A112" s="3" t="s">
        <v>21</v>
      </c>
      <c r="B112" s="3" t="s">
        <v>4</v>
      </c>
      <c r="C112" s="13">
        <v>43490</v>
      </c>
      <c r="D112" s="22">
        <v>34.46418381</v>
      </c>
      <c r="E112" s="4" t="str">
        <f t="shared" si="2"/>
        <v>-</v>
      </c>
      <c r="F112" s="3"/>
    </row>
    <row r="113" spans="1:6" ht="12.75">
      <c r="A113" s="3" t="s">
        <v>21</v>
      </c>
      <c r="B113" s="3" t="s">
        <v>4</v>
      </c>
      <c r="C113" s="13">
        <v>43491</v>
      </c>
      <c r="D113" s="22">
        <v>35.50951385</v>
      </c>
      <c r="E113" s="4" t="str">
        <f t="shared" si="2"/>
        <v>-</v>
      </c>
      <c r="F113" s="3"/>
    </row>
    <row r="114" spans="1:6" ht="12.75">
      <c r="A114" s="3" t="s">
        <v>21</v>
      </c>
      <c r="B114" s="3" t="s">
        <v>4</v>
      </c>
      <c r="C114" s="13">
        <v>43492</v>
      </c>
      <c r="D114" s="22">
        <v>44.48343277</v>
      </c>
      <c r="E114" s="4" t="str">
        <f t="shared" si="2"/>
        <v>-</v>
      </c>
      <c r="F114" s="3"/>
    </row>
    <row r="115" spans="1:6" ht="12.75">
      <c r="A115" s="3" t="s">
        <v>21</v>
      </c>
      <c r="B115" s="3" t="s">
        <v>4</v>
      </c>
      <c r="C115" s="13">
        <v>43493</v>
      </c>
      <c r="D115" s="22">
        <v>113.7897644</v>
      </c>
      <c r="E115" s="4">
        <f t="shared" si="2"/>
        <v>2.275795288</v>
      </c>
      <c r="F115" s="3"/>
    </row>
    <row r="116" spans="1:6" ht="12.75">
      <c r="A116" s="3" t="s">
        <v>21</v>
      </c>
      <c r="B116" s="3" t="s">
        <v>4</v>
      </c>
      <c r="C116" s="13">
        <v>43494</v>
      </c>
      <c r="D116" s="22">
        <v>113.7559586</v>
      </c>
      <c r="E116" s="4">
        <f t="shared" si="2"/>
        <v>2.275119172</v>
      </c>
      <c r="F116" s="3"/>
    </row>
    <row r="117" spans="1:6" ht="12.75">
      <c r="A117" s="3" t="s">
        <v>21</v>
      </c>
      <c r="B117" s="3" t="s">
        <v>4</v>
      </c>
      <c r="C117" s="13">
        <v>43495</v>
      </c>
      <c r="D117" s="22">
        <v>80.41109467</v>
      </c>
      <c r="E117" s="4">
        <f t="shared" si="2"/>
        <v>1.6082218933999999</v>
      </c>
      <c r="F117" s="3"/>
    </row>
    <row r="118" spans="1:6" ht="12.75">
      <c r="A118" s="3" t="s">
        <v>21</v>
      </c>
      <c r="B118" s="3" t="s">
        <v>4</v>
      </c>
      <c r="C118" s="13">
        <v>43496</v>
      </c>
      <c r="D118" s="22">
        <v>59.8756218</v>
      </c>
      <c r="E118" s="4">
        <f t="shared" si="2"/>
        <v>1.197512436</v>
      </c>
      <c r="F118" s="3"/>
    </row>
    <row r="119" spans="1:6" ht="12.75">
      <c r="A119" s="29" t="s">
        <v>9</v>
      </c>
      <c r="B119" s="30"/>
      <c r="C119" s="30"/>
      <c r="D119" s="5"/>
      <c r="E119" s="15">
        <f>COUNT(D88:D118)</f>
        <v>31</v>
      </c>
      <c r="F119" s="3"/>
    </row>
    <row r="120" spans="1:6" ht="33.75" customHeight="1">
      <c r="A120" s="29" t="s">
        <v>12</v>
      </c>
      <c r="B120" s="31"/>
      <c r="C120" s="31"/>
      <c r="D120" s="31"/>
      <c r="E120" s="16">
        <f>януари!E119</f>
        <v>31</v>
      </c>
      <c r="F120" s="3"/>
    </row>
    <row r="121" spans="1:6" ht="33.75" customHeight="1">
      <c r="A121" s="29" t="s">
        <v>13</v>
      </c>
      <c r="B121" s="31"/>
      <c r="C121" s="31"/>
      <c r="D121" s="31"/>
      <c r="E121" s="19">
        <f>COUNT(E88:E118)</f>
        <v>16</v>
      </c>
      <c r="F121" s="3"/>
    </row>
    <row r="122" spans="1:6" ht="27.75" customHeight="1">
      <c r="A122" s="32" t="s">
        <v>14</v>
      </c>
      <c r="B122" s="33"/>
      <c r="C122" s="33"/>
      <c r="D122" s="33"/>
      <c r="E122" s="17">
        <f>януари!E121</f>
        <v>16</v>
      </c>
      <c r="F122" s="3"/>
    </row>
    <row r="123" spans="1:6" ht="12.75">
      <c r="A123" s="34" t="s">
        <v>8</v>
      </c>
      <c r="B123" s="35"/>
      <c r="C123" s="35"/>
      <c r="D123" s="18"/>
      <c r="E123" s="12">
        <f>AVERAGE(D88:D118)</f>
        <v>55.71424515290323</v>
      </c>
      <c r="F123" s="3"/>
    </row>
    <row r="124" spans="1:6" ht="12.75" customHeight="1">
      <c r="A124" s="34" t="s">
        <v>15</v>
      </c>
      <c r="B124" s="35"/>
      <c r="C124" s="35"/>
      <c r="D124" s="18"/>
      <c r="E124" s="12">
        <f>E120/31*100</f>
        <v>100</v>
      </c>
      <c r="F124" s="3"/>
    </row>
  </sheetData>
  <sheetProtection/>
  <mergeCells count="25">
    <mergeCell ref="A121:D121"/>
    <mergeCell ref="A122:D122"/>
    <mergeCell ref="A123:C123"/>
    <mergeCell ref="A124:C124"/>
    <mergeCell ref="A85:E85"/>
    <mergeCell ref="A86:E86"/>
    <mergeCell ref="A119:C119"/>
    <mergeCell ref="A120:D120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:E1"/>
    <mergeCell ref="A45:E45"/>
    <mergeCell ref="A46:E46"/>
    <mergeCell ref="A79:C79"/>
    <mergeCell ref="A40:D40"/>
    <mergeCell ref="A42:D42"/>
    <mergeCell ref="A43:C43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zoomScalePageLayoutView="0" workbookViewId="0" topLeftCell="A1">
      <selection activeCell="K121" sqref="K121"/>
    </sheetView>
  </sheetViews>
  <sheetFormatPr defaultColWidth="9.140625" defaultRowHeight="12.75"/>
  <cols>
    <col min="1" max="1" width="22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25" t="s">
        <v>29</v>
      </c>
      <c r="B1" s="26"/>
      <c r="C1" s="26"/>
      <c r="D1" s="26"/>
      <c r="E1" s="26"/>
    </row>
    <row r="4" spans="1:5" ht="12.75">
      <c r="A4" s="27" t="s">
        <v>10</v>
      </c>
      <c r="B4" s="27"/>
      <c r="C4" s="27"/>
      <c r="D4" s="27"/>
      <c r="E4" s="27"/>
    </row>
    <row r="5" spans="1:5" ht="15.75">
      <c r="A5" s="28" t="s">
        <v>11</v>
      </c>
      <c r="B5" s="28"/>
      <c r="C5" s="28"/>
      <c r="D5" s="28"/>
      <c r="E5" s="28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13">
        <v>43739</v>
      </c>
      <c r="D8" s="22">
        <v>24</v>
      </c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3">
        <v>43740</v>
      </c>
      <c r="D9" s="22">
        <v>30</v>
      </c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3">
        <v>43741</v>
      </c>
      <c r="D10" s="22">
        <v>30</v>
      </c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3">
        <v>43742</v>
      </c>
      <c r="D11" s="22">
        <v>10.2</v>
      </c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3">
        <v>43743</v>
      </c>
      <c r="D12" s="22">
        <v>12.7</v>
      </c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3">
        <v>43744</v>
      </c>
      <c r="D13" s="22">
        <v>10.4</v>
      </c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3">
        <v>43745</v>
      </c>
      <c r="D14" s="22">
        <v>17</v>
      </c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3">
        <v>43746</v>
      </c>
      <c r="D15" s="22">
        <v>19</v>
      </c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3">
        <v>43747</v>
      </c>
      <c r="D16" s="22">
        <v>27</v>
      </c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3">
        <v>43748</v>
      </c>
      <c r="D17" s="22">
        <v>24</v>
      </c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3">
        <v>43749</v>
      </c>
      <c r="D18" s="22">
        <v>20</v>
      </c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3">
        <v>43750</v>
      </c>
      <c r="D19" s="22">
        <v>26</v>
      </c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3">
        <v>43751</v>
      </c>
      <c r="D20" s="22">
        <v>30</v>
      </c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3">
        <v>43752</v>
      </c>
      <c r="D21" s="22">
        <v>37</v>
      </c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3">
        <v>43753</v>
      </c>
      <c r="D22" s="22">
        <v>35</v>
      </c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3">
        <v>43754</v>
      </c>
      <c r="D23" s="22">
        <v>41</v>
      </c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3">
        <v>43755</v>
      </c>
      <c r="D24" s="22">
        <v>34</v>
      </c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3">
        <v>43756</v>
      </c>
      <c r="D25" s="22"/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3">
        <v>43757</v>
      </c>
      <c r="D26" s="22"/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3">
        <v>43758</v>
      </c>
      <c r="D27" s="22"/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3">
        <v>43759</v>
      </c>
      <c r="D28" s="22"/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3">
        <v>43760</v>
      </c>
      <c r="D29" s="22"/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3">
        <v>43761</v>
      </c>
      <c r="D30" s="22"/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3">
        <v>43762</v>
      </c>
      <c r="D31" s="22"/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3">
        <v>43763</v>
      </c>
      <c r="D32" s="22">
        <v>39</v>
      </c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3">
        <v>43764</v>
      </c>
      <c r="D33" s="22">
        <v>44</v>
      </c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3">
        <v>43765</v>
      </c>
      <c r="D34" s="22">
        <v>50</v>
      </c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3">
        <v>43766</v>
      </c>
      <c r="D35" s="22">
        <v>62</v>
      </c>
      <c r="E35" s="4">
        <f t="shared" si="0"/>
        <v>1.24</v>
      </c>
      <c r="F35" s="3"/>
    </row>
    <row r="36" spans="1:6" ht="12.75">
      <c r="A36" s="3" t="s">
        <v>6</v>
      </c>
      <c r="B36" s="3" t="s">
        <v>5</v>
      </c>
      <c r="C36" s="13">
        <v>43767</v>
      </c>
      <c r="D36" s="22">
        <v>64</v>
      </c>
      <c r="E36" s="4">
        <f t="shared" si="0"/>
        <v>1.28</v>
      </c>
      <c r="F36" s="3"/>
    </row>
    <row r="37" spans="1:6" ht="12.75">
      <c r="A37" s="3" t="s">
        <v>6</v>
      </c>
      <c r="B37" s="3" t="s">
        <v>5</v>
      </c>
      <c r="C37" s="13">
        <v>43768</v>
      </c>
      <c r="D37" s="22">
        <v>43</v>
      </c>
      <c r="E37" s="4" t="str">
        <f t="shared" si="0"/>
        <v>-</v>
      </c>
      <c r="F37" s="3"/>
    </row>
    <row r="38" spans="1:6" ht="12.75">
      <c r="A38" s="3" t="s">
        <v>6</v>
      </c>
      <c r="B38" s="3" t="s">
        <v>5</v>
      </c>
      <c r="C38" s="13">
        <v>43769</v>
      </c>
      <c r="D38" s="22">
        <v>14</v>
      </c>
      <c r="E38" s="4" t="str">
        <f t="shared" si="0"/>
        <v>-</v>
      </c>
      <c r="F38" s="3"/>
    </row>
    <row r="39" spans="1:6" ht="12.75">
      <c r="A39" s="29" t="s">
        <v>9</v>
      </c>
      <c r="B39" s="30"/>
      <c r="C39" s="30"/>
      <c r="D39" s="5"/>
      <c r="E39" s="15">
        <f>COUNT(D8:D38)</f>
        <v>24</v>
      </c>
      <c r="F39" s="3"/>
    </row>
    <row r="40" spans="1:6" ht="33.75" customHeight="1">
      <c r="A40" s="29" t="s">
        <v>12</v>
      </c>
      <c r="B40" s="31"/>
      <c r="C40" s="31"/>
      <c r="D40" s="31"/>
      <c r="E40" s="16">
        <f>септември!E40+октомври!E39</f>
        <v>295</v>
      </c>
      <c r="F40" s="3"/>
    </row>
    <row r="41" spans="1:6" ht="33.75" customHeight="1">
      <c r="A41" s="29" t="s">
        <v>13</v>
      </c>
      <c r="B41" s="31"/>
      <c r="C41" s="31"/>
      <c r="D41" s="31"/>
      <c r="E41" s="19">
        <f>COUNT(E8:E38)</f>
        <v>2</v>
      </c>
      <c r="F41" s="3"/>
    </row>
    <row r="42" spans="1:6" ht="27.75" customHeight="1">
      <c r="A42" s="32" t="s">
        <v>14</v>
      </c>
      <c r="B42" s="33"/>
      <c r="C42" s="33"/>
      <c r="D42" s="33"/>
      <c r="E42" s="17">
        <f>септември!E42+октомври!E41</f>
        <v>37</v>
      </c>
      <c r="F42" s="3"/>
    </row>
    <row r="43" spans="1:6" ht="12.75">
      <c r="A43" s="34" t="s">
        <v>8</v>
      </c>
      <c r="B43" s="35"/>
      <c r="C43" s="35"/>
      <c r="D43" s="18"/>
      <c r="E43" s="12">
        <f>AVERAGE(D8:D38)</f>
        <v>30.97083333333333</v>
      </c>
      <c r="F43" s="3"/>
    </row>
    <row r="44" spans="1:6" ht="12.75" customHeight="1">
      <c r="A44" s="34" t="s">
        <v>15</v>
      </c>
      <c r="B44" s="35"/>
      <c r="C44" s="35"/>
      <c r="D44" s="18"/>
      <c r="E44" s="12">
        <f>E40/304*100</f>
        <v>97.03947368421053</v>
      </c>
      <c r="F44" s="3"/>
    </row>
    <row r="45" spans="1:5" ht="12.75">
      <c r="A45" s="27" t="s">
        <v>10</v>
      </c>
      <c r="B45" s="27"/>
      <c r="C45" s="27"/>
      <c r="D45" s="27"/>
      <c r="E45" s="27"/>
    </row>
    <row r="46" spans="1:5" ht="15.75">
      <c r="A46" s="28" t="s">
        <v>11</v>
      </c>
      <c r="B46" s="28"/>
      <c r="C46" s="28"/>
      <c r="D46" s="28"/>
      <c r="E46" s="28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>
        <v>43739</v>
      </c>
      <c r="D48" s="22">
        <v>29.00197792</v>
      </c>
      <c r="E48" s="4" t="str">
        <f aca="true" t="shared" si="1" ref="E48:E58">IF(D48/50&gt;1,D48/50,"-")</f>
        <v>-</v>
      </c>
      <c r="F48" s="3"/>
    </row>
    <row r="49" spans="1:6" ht="12.75">
      <c r="A49" s="3" t="s">
        <v>19</v>
      </c>
      <c r="B49" s="3" t="s">
        <v>4</v>
      </c>
      <c r="C49" s="13">
        <v>43740</v>
      </c>
      <c r="D49" s="22">
        <v>38.52038193</v>
      </c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3">
        <v>43741</v>
      </c>
      <c r="D50" s="22">
        <v>38.9685173</v>
      </c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3">
        <v>43742</v>
      </c>
      <c r="D51" s="22">
        <v>16.41396713</v>
      </c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3">
        <v>43743</v>
      </c>
      <c r="D52" s="22">
        <v>14.26883221</v>
      </c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3">
        <v>43744</v>
      </c>
      <c r="D53" s="22">
        <v>10.86959934</v>
      </c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3">
        <v>43745</v>
      </c>
      <c r="D54" s="22">
        <v>12.56239033</v>
      </c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3">
        <v>43746</v>
      </c>
      <c r="D55" s="22">
        <v>17.23450089</v>
      </c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3">
        <v>43747</v>
      </c>
      <c r="D56" s="22">
        <v>23.09529877</v>
      </c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3">
        <v>43748</v>
      </c>
      <c r="D57" s="22">
        <v>38.2315712</v>
      </c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3">
        <v>43749</v>
      </c>
      <c r="D58" s="22">
        <v>26.48253441</v>
      </c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3">
        <v>43750</v>
      </c>
      <c r="D59" s="22">
        <v>29.91879272</v>
      </c>
      <c r="E59" s="4" t="str">
        <f aca="true" t="shared" si="2" ref="E59:E78">IF(D59/50&gt;1,D59/50,"-")</f>
        <v>-</v>
      </c>
      <c r="F59" s="3"/>
    </row>
    <row r="60" spans="1:6" ht="12.75">
      <c r="A60" s="3" t="s">
        <v>19</v>
      </c>
      <c r="B60" s="3" t="s">
        <v>4</v>
      </c>
      <c r="C60" s="13">
        <v>43751</v>
      </c>
      <c r="D60" s="22">
        <v>40.78853226</v>
      </c>
      <c r="E60" s="4" t="str">
        <f t="shared" si="2"/>
        <v>-</v>
      </c>
      <c r="F60" s="3"/>
    </row>
    <row r="61" spans="1:6" ht="12.75">
      <c r="A61" s="3" t="s">
        <v>19</v>
      </c>
      <c r="B61" s="3" t="s">
        <v>4</v>
      </c>
      <c r="C61" s="13">
        <v>43752</v>
      </c>
      <c r="D61" s="22">
        <v>43.31964493</v>
      </c>
      <c r="E61" s="4" t="str">
        <f t="shared" si="2"/>
        <v>-</v>
      </c>
      <c r="F61" s="3"/>
    </row>
    <row r="62" spans="1:6" ht="12.75">
      <c r="A62" s="3" t="s">
        <v>19</v>
      </c>
      <c r="B62" s="3" t="s">
        <v>4</v>
      </c>
      <c r="C62" s="13">
        <v>43753</v>
      </c>
      <c r="D62" s="22">
        <v>53.00742722</v>
      </c>
      <c r="E62" s="4">
        <f t="shared" si="2"/>
        <v>1.0601485443999998</v>
      </c>
      <c r="F62" s="3"/>
    </row>
    <row r="63" spans="1:6" ht="12.75">
      <c r="A63" s="3" t="s">
        <v>19</v>
      </c>
      <c r="B63" s="3" t="s">
        <v>4</v>
      </c>
      <c r="C63" s="13">
        <v>43754</v>
      </c>
      <c r="D63" s="22">
        <v>61.00198746</v>
      </c>
      <c r="E63" s="4">
        <f t="shared" si="2"/>
        <v>1.2200397492000001</v>
      </c>
      <c r="F63" s="3"/>
    </row>
    <row r="64" spans="1:6" ht="12.75">
      <c r="A64" s="3" t="s">
        <v>19</v>
      </c>
      <c r="B64" s="3" t="s">
        <v>4</v>
      </c>
      <c r="C64" s="13">
        <v>43755</v>
      </c>
      <c r="D64" s="22">
        <v>55.16146469</v>
      </c>
      <c r="E64" s="4">
        <f t="shared" si="2"/>
        <v>1.1032292938000001</v>
      </c>
      <c r="F64" s="3"/>
    </row>
    <row r="65" spans="1:6" ht="12.75">
      <c r="A65" s="3" t="s">
        <v>19</v>
      </c>
      <c r="B65" s="3" t="s">
        <v>4</v>
      </c>
      <c r="C65" s="13">
        <v>43756</v>
      </c>
      <c r="D65" s="22">
        <v>54.03817368</v>
      </c>
      <c r="E65" s="4">
        <f t="shared" si="2"/>
        <v>1.0807634736</v>
      </c>
      <c r="F65" s="3"/>
    </row>
    <row r="66" spans="1:6" ht="12.75">
      <c r="A66" s="3" t="s">
        <v>19</v>
      </c>
      <c r="B66" s="3" t="s">
        <v>4</v>
      </c>
      <c r="C66" s="13">
        <v>43757</v>
      </c>
      <c r="D66" s="22">
        <v>53.29325867</v>
      </c>
      <c r="E66" s="4">
        <f t="shared" si="2"/>
        <v>1.0658651734</v>
      </c>
      <c r="F66" s="3"/>
    </row>
    <row r="67" spans="1:6" ht="12.75">
      <c r="A67" s="3" t="s">
        <v>19</v>
      </c>
      <c r="B67" s="3" t="s">
        <v>4</v>
      </c>
      <c r="C67" s="13">
        <v>43758</v>
      </c>
      <c r="D67" s="22">
        <v>62.76735306</v>
      </c>
      <c r="E67" s="4">
        <f t="shared" si="2"/>
        <v>1.2553470612</v>
      </c>
      <c r="F67" s="3"/>
    </row>
    <row r="68" spans="1:6" ht="12.75">
      <c r="A68" s="3" t="s">
        <v>19</v>
      </c>
      <c r="B68" s="3" t="s">
        <v>4</v>
      </c>
      <c r="C68" s="13">
        <v>43759</v>
      </c>
      <c r="D68" s="22">
        <v>68.70585632</v>
      </c>
      <c r="E68" s="4">
        <f t="shared" si="2"/>
        <v>1.3741171263999998</v>
      </c>
      <c r="F68" s="3"/>
    </row>
    <row r="69" spans="1:6" ht="12.75">
      <c r="A69" s="3" t="s">
        <v>19</v>
      </c>
      <c r="B69" s="3" t="s">
        <v>4</v>
      </c>
      <c r="C69" s="13">
        <v>43760</v>
      </c>
      <c r="D69" s="22">
        <v>62.24986267</v>
      </c>
      <c r="E69" s="4">
        <f t="shared" si="2"/>
        <v>1.2449972534</v>
      </c>
      <c r="F69" s="3"/>
    </row>
    <row r="70" spans="1:6" ht="12.75">
      <c r="A70" s="3" t="s">
        <v>19</v>
      </c>
      <c r="B70" s="3" t="s">
        <v>4</v>
      </c>
      <c r="C70" s="13">
        <v>43761</v>
      </c>
      <c r="D70" s="22">
        <v>60.05377579</v>
      </c>
      <c r="E70" s="4">
        <f t="shared" si="2"/>
        <v>1.2010755158000002</v>
      </c>
      <c r="F70" s="3"/>
    </row>
    <row r="71" spans="1:6" ht="12.75">
      <c r="A71" s="3" t="s">
        <v>19</v>
      </c>
      <c r="B71" s="3" t="s">
        <v>4</v>
      </c>
      <c r="C71" s="13">
        <v>43762</v>
      </c>
      <c r="D71" s="22">
        <v>60.82429886</v>
      </c>
      <c r="E71" s="4">
        <f t="shared" si="2"/>
        <v>1.2164859772</v>
      </c>
      <c r="F71" s="3"/>
    </row>
    <row r="72" spans="1:6" ht="12.75">
      <c r="A72" s="3" t="s">
        <v>19</v>
      </c>
      <c r="B72" s="3" t="s">
        <v>4</v>
      </c>
      <c r="C72" s="13">
        <v>43763</v>
      </c>
      <c r="D72" s="22">
        <v>65.05767059</v>
      </c>
      <c r="E72" s="4">
        <f t="shared" si="2"/>
        <v>1.3011534118</v>
      </c>
      <c r="F72" s="3"/>
    </row>
    <row r="73" spans="1:6" ht="12.75">
      <c r="A73" s="3" t="s">
        <v>19</v>
      </c>
      <c r="B73" s="3" t="s">
        <v>4</v>
      </c>
      <c r="C73" s="13">
        <v>43764</v>
      </c>
      <c r="D73" s="22">
        <v>69.90093231</v>
      </c>
      <c r="E73" s="4">
        <f t="shared" si="2"/>
        <v>1.3980186462</v>
      </c>
      <c r="F73" s="3"/>
    </row>
    <row r="74" spans="1:6" ht="12.75">
      <c r="A74" s="3" t="s">
        <v>19</v>
      </c>
      <c r="B74" s="3" t="s">
        <v>4</v>
      </c>
      <c r="C74" s="13">
        <v>43765</v>
      </c>
      <c r="D74" s="22">
        <v>72.82697296</v>
      </c>
      <c r="E74" s="4">
        <f t="shared" si="2"/>
        <v>1.4565394592</v>
      </c>
      <c r="F74" s="3"/>
    </row>
    <row r="75" spans="1:6" ht="12.75">
      <c r="A75" s="3" t="s">
        <v>19</v>
      </c>
      <c r="B75" s="3" t="s">
        <v>4</v>
      </c>
      <c r="C75" s="13">
        <v>43766</v>
      </c>
      <c r="D75" s="22">
        <v>87.19277191</v>
      </c>
      <c r="E75" s="4">
        <f t="shared" si="2"/>
        <v>1.7438554382</v>
      </c>
      <c r="F75" s="3"/>
    </row>
    <row r="76" spans="1:6" ht="12.75">
      <c r="A76" s="3" t="s">
        <v>19</v>
      </c>
      <c r="B76" s="3" t="s">
        <v>4</v>
      </c>
      <c r="C76" s="13">
        <v>43767</v>
      </c>
      <c r="D76" s="22">
        <v>96.30252838</v>
      </c>
      <c r="E76" s="4">
        <f t="shared" si="2"/>
        <v>1.9260505676</v>
      </c>
      <c r="F76" s="3"/>
    </row>
    <row r="77" spans="1:6" ht="12.75">
      <c r="A77" s="3" t="s">
        <v>19</v>
      </c>
      <c r="B77" s="3" t="s">
        <v>4</v>
      </c>
      <c r="C77" s="13">
        <v>43768</v>
      </c>
      <c r="D77" s="22">
        <v>86.52918243</v>
      </c>
      <c r="E77" s="4">
        <f t="shared" si="2"/>
        <v>1.7305836486000001</v>
      </c>
      <c r="F77" s="3"/>
    </row>
    <row r="78" spans="1:6" ht="12.75">
      <c r="A78" s="3" t="s">
        <v>19</v>
      </c>
      <c r="B78" s="3" t="s">
        <v>4</v>
      </c>
      <c r="C78" s="13">
        <v>43769</v>
      </c>
      <c r="D78" s="22">
        <v>29.40321922</v>
      </c>
      <c r="E78" s="4" t="str">
        <f t="shared" si="2"/>
        <v>-</v>
      </c>
      <c r="F78" s="3"/>
    </row>
    <row r="79" spans="1:6" ht="12.75">
      <c r="A79" s="29" t="s">
        <v>9</v>
      </c>
      <c r="B79" s="30"/>
      <c r="C79" s="30"/>
      <c r="D79" s="5"/>
      <c r="E79" s="15">
        <f>COUNT(D48:D78)</f>
        <v>31</v>
      </c>
      <c r="F79" s="3"/>
    </row>
    <row r="80" spans="1:6" ht="33.75" customHeight="1">
      <c r="A80" s="29" t="s">
        <v>12</v>
      </c>
      <c r="B80" s="31"/>
      <c r="C80" s="31"/>
      <c r="D80" s="31"/>
      <c r="E80" s="16">
        <f>септември!E80+октомври!E79</f>
        <v>301</v>
      </c>
      <c r="F80" s="3"/>
    </row>
    <row r="81" spans="1:6" ht="33.75" customHeight="1">
      <c r="A81" s="29" t="s">
        <v>13</v>
      </c>
      <c r="B81" s="31"/>
      <c r="C81" s="31"/>
      <c r="D81" s="31"/>
      <c r="E81" s="19">
        <f>COUNT(E48:E78)</f>
        <v>16</v>
      </c>
      <c r="F81" s="3"/>
    </row>
    <row r="82" spans="1:6" ht="27.75" customHeight="1">
      <c r="A82" s="32" t="s">
        <v>14</v>
      </c>
      <c r="B82" s="33"/>
      <c r="C82" s="33"/>
      <c r="D82" s="33"/>
      <c r="E82" s="17">
        <f>септември!E82+октомври!E81</f>
        <v>41</v>
      </c>
      <c r="F82" s="3"/>
    </row>
    <row r="83" spans="1:6" ht="12.75">
      <c r="A83" s="34" t="s">
        <v>8</v>
      </c>
      <c r="B83" s="35"/>
      <c r="C83" s="35"/>
      <c r="D83" s="18"/>
      <c r="E83" s="12">
        <f>AVERAGE(D48:D78)</f>
        <v>47.677202501935476</v>
      </c>
      <c r="F83" s="3"/>
    </row>
    <row r="84" spans="1:6" ht="12.75" customHeight="1">
      <c r="A84" s="34" t="s">
        <v>15</v>
      </c>
      <c r="B84" s="35"/>
      <c r="C84" s="35"/>
      <c r="D84" s="18"/>
      <c r="E84" s="12">
        <f>E80/304*100</f>
        <v>99.01315789473685</v>
      </c>
      <c r="F84" s="3"/>
    </row>
    <row r="85" spans="1:5" ht="12.75">
      <c r="A85" s="27" t="s">
        <v>10</v>
      </c>
      <c r="B85" s="27"/>
      <c r="C85" s="27"/>
      <c r="D85" s="27"/>
      <c r="E85" s="27"/>
    </row>
    <row r="86" spans="1:5" ht="15.75">
      <c r="A86" s="28" t="s">
        <v>11</v>
      </c>
      <c r="B86" s="28"/>
      <c r="C86" s="28"/>
      <c r="D86" s="28"/>
      <c r="E86" s="28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>
        <v>43739</v>
      </c>
      <c r="D88" s="22">
        <v>44.10173035</v>
      </c>
      <c r="E88" s="4" t="str">
        <f aca="true" t="shared" si="3" ref="E88:E118">IF(D88/50&gt;1,D88/50,"-")</f>
        <v>-</v>
      </c>
      <c r="F88" s="3"/>
    </row>
    <row r="89" spans="1:6" ht="12.75">
      <c r="A89" s="3" t="s">
        <v>21</v>
      </c>
      <c r="B89" s="3" t="s">
        <v>4</v>
      </c>
      <c r="C89" s="13">
        <v>43740</v>
      </c>
      <c r="D89" s="22">
        <v>47.72673416</v>
      </c>
      <c r="E89" s="4" t="str">
        <f t="shared" si="3"/>
        <v>-</v>
      </c>
      <c r="F89" s="3"/>
    </row>
    <row r="90" spans="1:6" ht="12.75">
      <c r="A90" s="3" t="s">
        <v>21</v>
      </c>
      <c r="B90" s="3" t="s">
        <v>4</v>
      </c>
      <c r="C90" s="13">
        <v>43741</v>
      </c>
      <c r="D90" s="22">
        <v>45.44372177</v>
      </c>
      <c r="E90" s="4" t="str">
        <f t="shared" si="3"/>
        <v>-</v>
      </c>
      <c r="F90" s="3"/>
    </row>
    <row r="91" spans="1:6" ht="12.75">
      <c r="A91" s="3" t="s">
        <v>21</v>
      </c>
      <c r="B91" s="3" t="s">
        <v>4</v>
      </c>
      <c r="C91" s="13">
        <v>43742</v>
      </c>
      <c r="D91" s="22">
        <v>23.33107758</v>
      </c>
      <c r="E91" s="4" t="str">
        <f t="shared" si="3"/>
        <v>-</v>
      </c>
      <c r="F91" s="3"/>
    </row>
    <row r="92" spans="1:6" ht="12.75">
      <c r="A92" s="3" t="s">
        <v>21</v>
      </c>
      <c r="B92" s="3" t="s">
        <v>4</v>
      </c>
      <c r="C92" s="13">
        <v>43743</v>
      </c>
      <c r="D92" s="22">
        <v>17.11867714</v>
      </c>
      <c r="E92" s="4" t="str">
        <f t="shared" si="3"/>
        <v>-</v>
      </c>
      <c r="F92" s="3"/>
    </row>
    <row r="93" spans="1:6" ht="12.75">
      <c r="A93" s="3" t="s">
        <v>21</v>
      </c>
      <c r="B93" s="3" t="s">
        <v>4</v>
      </c>
      <c r="C93" s="13">
        <v>43744</v>
      </c>
      <c r="D93" s="22">
        <v>14.66177273</v>
      </c>
      <c r="E93" s="4" t="str">
        <f t="shared" si="3"/>
        <v>-</v>
      </c>
      <c r="F93" s="3"/>
    </row>
    <row r="94" spans="1:6" ht="12.75">
      <c r="A94" s="3" t="s">
        <v>21</v>
      </c>
      <c r="B94" s="3" t="s">
        <v>4</v>
      </c>
      <c r="C94" s="13">
        <v>43745</v>
      </c>
      <c r="D94" s="22">
        <v>19.41987801</v>
      </c>
      <c r="E94" s="4" t="str">
        <f t="shared" si="3"/>
        <v>-</v>
      </c>
      <c r="F94" s="3"/>
    </row>
    <row r="95" spans="1:6" ht="12.75">
      <c r="A95" s="3" t="s">
        <v>21</v>
      </c>
      <c r="B95" s="3" t="s">
        <v>4</v>
      </c>
      <c r="C95" s="13">
        <v>43746</v>
      </c>
      <c r="D95" s="22">
        <v>21.8796711</v>
      </c>
      <c r="E95" s="4" t="str">
        <f t="shared" si="3"/>
        <v>-</v>
      </c>
      <c r="F95" s="3"/>
    </row>
    <row r="96" spans="1:6" ht="12.75">
      <c r="A96" s="3" t="s">
        <v>21</v>
      </c>
      <c r="B96" s="3" t="s">
        <v>4</v>
      </c>
      <c r="C96" s="13">
        <v>43747</v>
      </c>
      <c r="D96" s="22">
        <v>33.23058701</v>
      </c>
      <c r="E96" s="4" t="str">
        <f t="shared" si="3"/>
        <v>-</v>
      </c>
      <c r="F96" s="3"/>
    </row>
    <row r="97" spans="1:6" ht="12.75">
      <c r="A97" s="3" t="s">
        <v>21</v>
      </c>
      <c r="B97" s="3" t="s">
        <v>4</v>
      </c>
      <c r="C97" s="13">
        <v>43748</v>
      </c>
      <c r="D97" s="22">
        <v>42.01158142</v>
      </c>
      <c r="E97" s="4" t="str">
        <f t="shared" si="3"/>
        <v>-</v>
      </c>
      <c r="F97" s="3"/>
    </row>
    <row r="98" spans="1:6" ht="12.75">
      <c r="A98" s="3" t="s">
        <v>21</v>
      </c>
      <c r="B98" s="3" t="s">
        <v>4</v>
      </c>
      <c r="C98" s="13">
        <v>43749</v>
      </c>
      <c r="D98" s="22">
        <v>32.41244507</v>
      </c>
      <c r="E98" s="4" t="str">
        <f t="shared" si="3"/>
        <v>-</v>
      </c>
      <c r="F98" s="3"/>
    </row>
    <row r="99" spans="1:6" ht="12.75">
      <c r="A99" s="3" t="s">
        <v>21</v>
      </c>
      <c r="B99" s="3" t="s">
        <v>4</v>
      </c>
      <c r="C99" s="13">
        <v>43750</v>
      </c>
      <c r="D99" s="22">
        <v>32.06565475</v>
      </c>
      <c r="E99" s="4" t="str">
        <f t="shared" si="3"/>
        <v>-</v>
      </c>
      <c r="F99" s="3"/>
    </row>
    <row r="100" spans="1:6" ht="12.75">
      <c r="A100" s="3" t="s">
        <v>21</v>
      </c>
      <c r="B100" s="3" t="s">
        <v>4</v>
      </c>
      <c r="C100" s="13">
        <v>43751</v>
      </c>
      <c r="D100" s="22">
        <v>47.50975037</v>
      </c>
      <c r="E100" s="4" t="str">
        <f t="shared" si="3"/>
        <v>-</v>
      </c>
      <c r="F100" s="3"/>
    </row>
    <row r="101" spans="1:6" ht="12.75">
      <c r="A101" s="3" t="s">
        <v>21</v>
      </c>
      <c r="B101" s="3" t="s">
        <v>4</v>
      </c>
      <c r="C101" s="13">
        <v>43752</v>
      </c>
      <c r="D101" s="22">
        <v>57.57129288</v>
      </c>
      <c r="E101" s="4">
        <f t="shared" si="3"/>
        <v>1.1514258576</v>
      </c>
      <c r="F101" s="3"/>
    </row>
    <row r="102" spans="1:6" ht="12.75">
      <c r="A102" s="3" t="s">
        <v>21</v>
      </c>
      <c r="B102" s="3" t="s">
        <v>4</v>
      </c>
      <c r="C102" s="13">
        <v>43753</v>
      </c>
      <c r="D102" s="22">
        <v>58.54216385</v>
      </c>
      <c r="E102" s="4">
        <f t="shared" si="3"/>
        <v>1.1708432770000001</v>
      </c>
      <c r="F102" s="3"/>
    </row>
    <row r="103" spans="1:6" ht="12.75">
      <c r="A103" s="3" t="s">
        <v>21</v>
      </c>
      <c r="B103" s="3" t="s">
        <v>4</v>
      </c>
      <c r="C103" s="13">
        <v>43754</v>
      </c>
      <c r="D103" s="22">
        <v>57.09383774</v>
      </c>
      <c r="E103" s="4">
        <f t="shared" si="3"/>
        <v>1.1418767548</v>
      </c>
      <c r="F103" s="3"/>
    </row>
    <row r="104" spans="1:6" ht="12.75">
      <c r="A104" s="3" t="s">
        <v>21</v>
      </c>
      <c r="B104" s="3" t="s">
        <v>4</v>
      </c>
      <c r="C104" s="13">
        <v>43755</v>
      </c>
      <c r="D104" s="22">
        <v>68.82617188</v>
      </c>
      <c r="E104" s="4">
        <f t="shared" si="3"/>
        <v>1.3765234376000002</v>
      </c>
      <c r="F104" s="3"/>
    </row>
    <row r="105" spans="1:6" ht="12.75">
      <c r="A105" s="3" t="s">
        <v>21</v>
      </c>
      <c r="B105" s="3" t="s">
        <v>4</v>
      </c>
      <c r="C105" s="13">
        <v>43756</v>
      </c>
      <c r="D105" s="22">
        <v>63.60935974</v>
      </c>
      <c r="E105" s="4">
        <f t="shared" si="3"/>
        <v>1.2721871948</v>
      </c>
      <c r="F105" s="3"/>
    </row>
    <row r="106" spans="1:6" ht="12.75">
      <c r="A106" s="3" t="s">
        <v>21</v>
      </c>
      <c r="B106" s="3" t="s">
        <v>4</v>
      </c>
      <c r="C106" s="13">
        <v>43757</v>
      </c>
      <c r="D106" s="22">
        <v>63.19922256</v>
      </c>
      <c r="E106" s="4">
        <f t="shared" si="3"/>
        <v>1.2639844512</v>
      </c>
      <c r="F106" s="3"/>
    </row>
    <row r="107" spans="1:6" ht="12.75">
      <c r="A107" s="3" t="s">
        <v>21</v>
      </c>
      <c r="B107" s="3" t="s">
        <v>4</v>
      </c>
      <c r="C107" s="13">
        <v>43758</v>
      </c>
      <c r="D107" s="22">
        <v>77.15294647</v>
      </c>
      <c r="E107" s="4">
        <f t="shared" si="3"/>
        <v>1.5430589294000001</v>
      </c>
      <c r="F107" s="3"/>
    </row>
    <row r="108" spans="1:6" ht="12.75">
      <c r="A108" s="3" t="s">
        <v>21</v>
      </c>
      <c r="B108" s="3" t="s">
        <v>4</v>
      </c>
      <c r="C108" s="13">
        <v>43759</v>
      </c>
      <c r="D108" s="22">
        <v>87.98551178</v>
      </c>
      <c r="E108" s="4">
        <f t="shared" si="3"/>
        <v>1.7597102355999998</v>
      </c>
      <c r="F108" s="3"/>
    </row>
    <row r="109" spans="1:6" ht="12.75">
      <c r="A109" s="3" t="s">
        <v>21</v>
      </c>
      <c r="B109" s="3" t="s">
        <v>4</v>
      </c>
      <c r="C109" s="13">
        <v>43760</v>
      </c>
      <c r="D109" s="22">
        <v>80.83504486</v>
      </c>
      <c r="E109" s="4">
        <f t="shared" si="3"/>
        <v>1.6167008971999999</v>
      </c>
      <c r="F109" s="3"/>
    </row>
    <row r="110" spans="1:6" ht="12.75">
      <c r="A110" s="3" t="s">
        <v>21</v>
      </c>
      <c r="B110" s="3" t="s">
        <v>4</v>
      </c>
      <c r="C110" s="13">
        <v>43761</v>
      </c>
      <c r="D110" s="22">
        <v>74.36959839</v>
      </c>
      <c r="E110" s="4">
        <f t="shared" si="3"/>
        <v>1.4873919677999998</v>
      </c>
      <c r="F110" s="3"/>
    </row>
    <row r="111" spans="1:6" ht="12.75">
      <c r="A111" s="3" t="s">
        <v>21</v>
      </c>
      <c r="B111" s="3" t="s">
        <v>4</v>
      </c>
      <c r="C111" s="13">
        <v>43762</v>
      </c>
      <c r="D111" s="22">
        <v>80.65031433</v>
      </c>
      <c r="E111" s="4">
        <f t="shared" si="3"/>
        <v>1.6130062866000001</v>
      </c>
      <c r="F111" s="3"/>
    </row>
    <row r="112" spans="1:6" ht="12.75">
      <c r="A112" s="3" t="s">
        <v>21</v>
      </c>
      <c r="B112" s="3" t="s">
        <v>4</v>
      </c>
      <c r="C112" s="13">
        <v>43763</v>
      </c>
      <c r="D112" s="22">
        <v>80.78601837</v>
      </c>
      <c r="E112" s="4">
        <f t="shared" si="3"/>
        <v>1.6157203673999998</v>
      </c>
      <c r="F112" s="3"/>
    </row>
    <row r="113" spans="1:6" ht="12.75">
      <c r="A113" s="3" t="s">
        <v>21</v>
      </c>
      <c r="B113" s="3" t="s">
        <v>4</v>
      </c>
      <c r="C113" s="13">
        <v>43764</v>
      </c>
      <c r="D113" s="22">
        <v>86.67636871</v>
      </c>
      <c r="E113" s="4">
        <f t="shared" si="3"/>
        <v>1.7335273742000001</v>
      </c>
      <c r="F113" s="3"/>
    </row>
    <row r="114" spans="1:6" ht="12.75">
      <c r="A114" s="3" t="s">
        <v>21</v>
      </c>
      <c r="B114" s="3" t="s">
        <v>4</v>
      </c>
      <c r="C114" s="13">
        <v>43765</v>
      </c>
      <c r="D114" s="22">
        <v>87.09860992</v>
      </c>
      <c r="E114" s="4">
        <f t="shared" si="3"/>
        <v>1.7419721984</v>
      </c>
      <c r="F114" s="3"/>
    </row>
    <row r="115" spans="1:6" ht="12.75">
      <c r="A115" s="3" t="s">
        <v>21</v>
      </c>
      <c r="B115" s="3" t="s">
        <v>4</v>
      </c>
      <c r="C115" s="13">
        <v>43766</v>
      </c>
      <c r="D115" s="22">
        <v>112.7660828</v>
      </c>
      <c r="E115" s="4">
        <f t="shared" si="3"/>
        <v>2.255321656</v>
      </c>
      <c r="F115" s="3"/>
    </row>
    <row r="116" spans="1:6" ht="12.75">
      <c r="A116" s="3" t="s">
        <v>21</v>
      </c>
      <c r="B116" s="3" t="s">
        <v>4</v>
      </c>
      <c r="C116" s="13">
        <v>43767</v>
      </c>
      <c r="D116" s="22">
        <v>129.8586884</v>
      </c>
      <c r="E116" s="4">
        <f t="shared" si="3"/>
        <v>2.597173768</v>
      </c>
      <c r="F116" s="3"/>
    </row>
    <row r="117" spans="1:6" ht="12.75">
      <c r="A117" s="3" t="s">
        <v>21</v>
      </c>
      <c r="B117" s="3" t="s">
        <v>4</v>
      </c>
      <c r="C117" s="13">
        <v>43768</v>
      </c>
      <c r="D117" s="22">
        <v>108.2189331</v>
      </c>
      <c r="E117" s="4">
        <f t="shared" si="3"/>
        <v>2.164378662</v>
      </c>
      <c r="F117" s="3"/>
    </row>
    <row r="118" spans="1:6" ht="12.75">
      <c r="A118" s="3" t="s">
        <v>21</v>
      </c>
      <c r="B118" s="3" t="s">
        <v>4</v>
      </c>
      <c r="C118" s="13">
        <v>43769</v>
      </c>
      <c r="D118" s="22">
        <v>37.4950676</v>
      </c>
      <c r="E118" s="4" t="str">
        <f t="shared" si="3"/>
        <v>-</v>
      </c>
      <c r="F118" s="3"/>
    </row>
    <row r="119" spans="1:6" ht="12.75">
      <c r="A119" s="29" t="s">
        <v>9</v>
      </c>
      <c r="B119" s="30"/>
      <c r="C119" s="30"/>
      <c r="D119" s="5"/>
      <c r="E119" s="15">
        <f>COUNT(D88:D118)</f>
        <v>31</v>
      </c>
      <c r="F119" s="3"/>
    </row>
    <row r="120" spans="1:6" ht="33.75" customHeight="1">
      <c r="A120" s="29" t="s">
        <v>12</v>
      </c>
      <c r="B120" s="31"/>
      <c r="C120" s="31"/>
      <c r="D120" s="31"/>
      <c r="E120" s="16">
        <f>септември!E120+октомври!E119</f>
        <v>300</v>
      </c>
      <c r="F120" s="3"/>
    </row>
    <row r="121" spans="1:6" ht="33.75" customHeight="1">
      <c r="A121" s="29" t="s">
        <v>13</v>
      </c>
      <c r="B121" s="31"/>
      <c r="C121" s="31"/>
      <c r="D121" s="31"/>
      <c r="E121" s="19">
        <f>COUNT(E88:E118)</f>
        <v>17</v>
      </c>
      <c r="F121" s="3"/>
    </row>
    <row r="122" spans="1:6" ht="27.75" customHeight="1">
      <c r="A122" s="32" t="s">
        <v>14</v>
      </c>
      <c r="B122" s="33"/>
      <c r="C122" s="33"/>
      <c r="D122" s="33"/>
      <c r="E122" s="17">
        <f>септември!E122+октомври!E121</f>
        <v>56</v>
      </c>
      <c r="F122" s="3"/>
    </row>
    <row r="123" spans="1:6" ht="12.75">
      <c r="A123" s="34" t="s">
        <v>8</v>
      </c>
      <c r="B123" s="35"/>
      <c r="C123" s="35"/>
      <c r="D123" s="18"/>
      <c r="E123" s="12">
        <f>AVERAGE(D88:D118)</f>
        <v>59.14995209161289</v>
      </c>
      <c r="F123" s="3"/>
    </row>
    <row r="124" spans="1:6" ht="12.75" customHeight="1">
      <c r="A124" s="34" t="s">
        <v>15</v>
      </c>
      <c r="B124" s="35"/>
      <c r="C124" s="35"/>
      <c r="D124" s="18"/>
      <c r="E124" s="12">
        <f>E120/304*100</f>
        <v>98.68421052631578</v>
      </c>
      <c r="F124" s="3"/>
    </row>
  </sheetData>
  <sheetProtection/>
  <mergeCells count="25">
    <mergeCell ref="A1:E1"/>
    <mergeCell ref="A45:E45"/>
    <mergeCell ref="A46:E46"/>
    <mergeCell ref="A79:C79"/>
    <mergeCell ref="A40:D40"/>
    <mergeCell ref="A42:D42"/>
    <mergeCell ref="A43:C43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23:C123"/>
    <mergeCell ref="A124:C124"/>
    <mergeCell ref="A85:E85"/>
    <mergeCell ref="A86:E86"/>
    <mergeCell ref="A119:C119"/>
    <mergeCell ref="A120:D120"/>
    <mergeCell ref="A121:D121"/>
    <mergeCell ref="A122:D122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2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25" t="s">
        <v>30</v>
      </c>
      <c r="B1" s="26"/>
      <c r="C1" s="26"/>
      <c r="D1" s="26"/>
      <c r="E1" s="26"/>
    </row>
    <row r="4" spans="1:5" ht="12.75">
      <c r="A4" s="27" t="s">
        <v>10</v>
      </c>
      <c r="B4" s="27"/>
      <c r="C4" s="27"/>
      <c r="D4" s="27"/>
      <c r="E4" s="27"/>
    </row>
    <row r="5" spans="1:5" ht="15.75">
      <c r="A5" s="28" t="s">
        <v>11</v>
      </c>
      <c r="B5" s="28"/>
      <c r="C5" s="28"/>
      <c r="D5" s="28"/>
      <c r="E5" s="28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13">
        <v>43770</v>
      </c>
      <c r="D8" s="22">
        <v>31</v>
      </c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3">
        <v>43771</v>
      </c>
      <c r="D9" s="22">
        <v>34</v>
      </c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3">
        <v>43772</v>
      </c>
      <c r="D10" s="22">
        <v>77</v>
      </c>
      <c r="E10" s="4">
        <f t="shared" si="0"/>
        <v>1.54</v>
      </c>
      <c r="F10" s="3"/>
    </row>
    <row r="11" spans="1:6" ht="12.75">
      <c r="A11" s="3" t="s">
        <v>6</v>
      </c>
      <c r="B11" s="3" t="s">
        <v>5</v>
      </c>
      <c r="C11" s="13">
        <v>43773</v>
      </c>
      <c r="D11" s="22">
        <v>32</v>
      </c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3">
        <v>43774</v>
      </c>
      <c r="D12" s="22">
        <v>34</v>
      </c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3">
        <v>43775</v>
      </c>
      <c r="D13" s="22">
        <v>40</v>
      </c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3">
        <v>43776</v>
      </c>
      <c r="D14" s="22">
        <v>51</v>
      </c>
      <c r="E14" s="4">
        <f t="shared" si="0"/>
        <v>1.02</v>
      </c>
      <c r="F14" s="3"/>
    </row>
    <row r="15" spans="1:6" ht="12.75">
      <c r="A15" s="3" t="s">
        <v>6</v>
      </c>
      <c r="B15" s="3" t="s">
        <v>5</v>
      </c>
      <c r="C15" s="13">
        <v>43777</v>
      </c>
      <c r="D15" s="22">
        <v>29</v>
      </c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3">
        <v>43778</v>
      </c>
      <c r="D16" s="22">
        <v>30</v>
      </c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3">
        <v>43779</v>
      </c>
      <c r="D17" s="22">
        <v>33</v>
      </c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3">
        <v>43780</v>
      </c>
      <c r="D18" s="22">
        <v>39</v>
      </c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3">
        <v>43781</v>
      </c>
      <c r="D19" s="22">
        <v>58</v>
      </c>
      <c r="E19" s="4">
        <f t="shared" si="0"/>
        <v>1.16</v>
      </c>
      <c r="F19" s="3"/>
    </row>
    <row r="20" spans="1:6" ht="12.75">
      <c r="A20" s="3" t="s">
        <v>6</v>
      </c>
      <c r="B20" s="3" t="s">
        <v>5</v>
      </c>
      <c r="C20" s="13">
        <v>43782</v>
      </c>
      <c r="D20" s="22">
        <v>37</v>
      </c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3">
        <v>43783</v>
      </c>
      <c r="D21" s="22">
        <v>34</v>
      </c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3">
        <v>43784</v>
      </c>
      <c r="D22" s="22">
        <v>44</v>
      </c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3">
        <v>43785</v>
      </c>
      <c r="D23" s="22">
        <v>48</v>
      </c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3">
        <v>43786</v>
      </c>
      <c r="D24" s="22">
        <v>71</v>
      </c>
      <c r="E24" s="4">
        <f t="shared" si="0"/>
        <v>1.42</v>
      </c>
      <c r="F24" s="3"/>
    </row>
    <row r="25" spans="1:6" ht="12.75">
      <c r="A25" s="3" t="s">
        <v>6</v>
      </c>
      <c r="B25" s="3" t="s">
        <v>5</v>
      </c>
      <c r="C25" s="13">
        <v>43787</v>
      </c>
      <c r="D25" s="22">
        <v>48</v>
      </c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3">
        <v>43788</v>
      </c>
      <c r="D26" s="22">
        <v>49</v>
      </c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3">
        <v>43789</v>
      </c>
      <c r="D27" s="22">
        <v>61</v>
      </c>
      <c r="E27" s="4">
        <f t="shared" si="0"/>
        <v>1.22</v>
      </c>
      <c r="F27" s="3"/>
    </row>
    <row r="28" spans="1:6" ht="12.75">
      <c r="A28" s="3" t="s">
        <v>6</v>
      </c>
      <c r="B28" s="3" t="s">
        <v>5</v>
      </c>
      <c r="C28" s="13">
        <v>43790</v>
      </c>
      <c r="D28" s="22">
        <v>39</v>
      </c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3">
        <v>43791</v>
      </c>
      <c r="D29" s="22">
        <v>18</v>
      </c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3">
        <v>43792</v>
      </c>
      <c r="D30" s="22">
        <v>32</v>
      </c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3">
        <v>43793</v>
      </c>
      <c r="D31" s="22">
        <v>48</v>
      </c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3">
        <v>43794</v>
      </c>
      <c r="D32" s="22">
        <v>27</v>
      </c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3">
        <v>43795</v>
      </c>
      <c r="D33" s="22">
        <v>31</v>
      </c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3">
        <v>43796</v>
      </c>
      <c r="D34" s="22">
        <v>32</v>
      </c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3">
        <v>43797</v>
      </c>
      <c r="D35" s="22">
        <v>57</v>
      </c>
      <c r="E35" s="4">
        <f t="shared" si="0"/>
        <v>1.14</v>
      </c>
      <c r="F35" s="3"/>
    </row>
    <row r="36" spans="1:6" ht="12.75">
      <c r="A36" s="3" t="s">
        <v>6</v>
      </c>
      <c r="B36" s="3" t="s">
        <v>5</v>
      </c>
      <c r="C36" s="13">
        <v>43798</v>
      </c>
      <c r="D36" s="22">
        <v>34</v>
      </c>
      <c r="E36" s="4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13">
        <v>43799</v>
      </c>
      <c r="D37" s="22">
        <v>24</v>
      </c>
      <c r="E37" s="4" t="str">
        <f t="shared" si="0"/>
        <v>-</v>
      </c>
      <c r="F37" s="3"/>
    </row>
    <row r="38" spans="1:6" ht="12.75" hidden="1">
      <c r="A38" s="3" t="s">
        <v>6</v>
      </c>
      <c r="B38" s="3" t="s">
        <v>5</v>
      </c>
      <c r="C38" s="13"/>
      <c r="D38" s="22"/>
      <c r="E38" s="4" t="str">
        <f t="shared" si="0"/>
        <v>-</v>
      </c>
      <c r="F38" s="3"/>
    </row>
    <row r="39" spans="1:6" ht="12.75">
      <c r="A39" s="29" t="s">
        <v>9</v>
      </c>
      <c r="B39" s="30"/>
      <c r="C39" s="30"/>
      <c r="D39" s="5"/>
      <c r="E39" s="15">
        <f>COUNT(D8:D38)</f>
        <v>30</v>
      </c>
      <c r="F39" s="3"/>
    </row>
    <row r="40" spans="1:6" ht="33.75" customHeight="1">
      <c r="A40" s="29" t="s">
        <v>12</v>
      </c>
      <c r="B40" s="31"/>
      <c r="C40" s="31"/>
      <c r="D40" s="31"/>
      <c r="E40" s="16">
        <f>октомври!E40+ноември!E39</f>
        <v>325</v>
      </c>
      <c r="F40" s="3"/>
    </row>
    <row r="41" spans="1:6" ht="33.75" customHeight="1">
      <c r="A41" s="29" t="s">
        <v>13</v>
      </c>
      <c r="B41" s="31"/>
      <c r="C41" s="31"/>
      <c r="D41" s="31"/>
      <c r="E41" s="19">
        <f>COUNT(E8:E38)</f>
        <v>6</v>
      </c>
      <c r="F41" s="3"/>
    </row>
    <row r="42" spans="1:6" ht="27.75" customHeight="1">
      <c r="A42" s="32" t="s">
        <v>14</v>
      </c>
      <c r="B42" s="33"/>
      <c r="C42" s="33"/>
      <c r="D42" s="33"/>
      <c r="E42" s="17">
        <f>октомври!E42+ноември!E41</f>
        <v>43</v>
      </c>
      <c r="F42" s="3"/>
    </row>
    <row r="43" spans="1:6" ht="12.75">
      <c r="A43" s="34" t="s">
        <v>8</v>
      </c>
      <c r="B43" s="35"/>
      <c r="C43" s="35"/>
      <c r="D43" s="18"/>
      <c r="E43" s="12">
        <f>AVERAGE(D8:D38)</f>
        <v>40.733333333333334</v>
      </c>
      <c r="F43" s="3"/>
    </row>
    <row r="44" spans="1:6" ht="12.75" customHeight="1">
      <c r="A44" s="34" t="s">
        <v>15</v>
      </c>
      <c r="B44" s="35"/>
      <c r="C44" s="35"/>
      <c r="D44" s="18"/>
      <c r="E44" s="12">
        <f>E40/334*100</f>
        <v>97.30538922155688</v>
      </c>
      <c r="F44" s="3"/>
    </row>
    <row r="45" spans="1:5" ht="12.75">
      <c r="A45" s="27" t="s">
        <v>10</v>
      </c>
      <c r="B45" s="27"/>
      <c r="C45" s="27"/>
      <c r="D45" s="27"/>
      <c r="E45" s="27"/>
    </row>
    <row r="46" spans="1:5" ht="15.75">
      <c r="A46" s="28" t="s">
        <v>11</v>
      </c>
      <c r="B46" s="28"/>
      <c r="C46" s="28"/>
      <c r="D46" s="28"/>
      <c r="E46" s="28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>
        <v>43770</v>
      </c>
      <c r="D48" s="22">
        <v>9.272265434</v>
      </c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13">
        <v>43771</v>
      </c>
      <c r="D49" s="22">
        <v>25.28603554</v>
      </c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3">
        <v>43772</v>
      </c>
      <c r="D50" s="22">
        <v>38.05459213</v>
      </c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3">
        <v>43773</v>
      </c>
      <c r="D51" s="22">
        <v>58.76430893</v>
      </c>
      <c r="E51" s="4">
        <f t="shared" si="1"/>
        <v>1.1752861786</v>
      </c>
      <c r="F51" s="3"/>
    </row>
    <row r="52" spans="1:6" ht="12.75">
      <c r="A52" s="3" t="s">
        <v>19</v>
      </c>
      <c r="B52" s="3" t="s">
        <v>4</v>
      </c>
      <c r="C52" s="13">
        <v>43774</v>
      </c>
      <c r="D52" s="22">
        <v>40.97358322</v>
      </c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3">
        <v>43775</v>
      </c>
      <c r="D53" s="22">
        <v>58.58639908</v>
      </c>
      <c r="E53" s="4">
        <f t="shared" si="1"/>
        <v>1.1717279816</v>
      </c>
      <c r="F53" s="3"/>
    </row>
    <row r="54" spans="1:6" ht="12.75">
      <c r="A54" s="3" t="s">
        <v>19</v>
      </c>
      <c r="B54" s="3" t="s">
        <v>4</v>
      </c>
      <c r="C54" s="13">
        <v>43776</v>
      </c>
      <c r="D54" s="22">
        <v>77.25107574</v>
      </c>
      <c r="E54" s="4">
        <f t="shared" si="1"/>
        <v>1.5450215148000002</v>
      </c>
      <c r="F54" s="3"/>
    </row>
    <row r="55" spans="1:6" ht="12.75">
      <c r="A55" s="3" t="s">
        <v>19</v>
      </c>
      <c r="B55" s="3" t="s">
        <v>4</v>
      </c>
      <c r="C55" s="13">
        <v>43777</v>
      </c>
      <c r="D55" s="22">
        <v>58.74380493</v>
      </c>
      <c r="E55" s="4">
        <f t="shared" si="1"/>
        <v>1.1748760986</v>
      </c>
      <c r="F55" s="3"/>
    </row>
    <row r="56" spans="1:6" ht="12.75">
      <c r="A56" s="3" t="s">
        <v>19</v>
      </c>
      <c r="B56" s="3" t="s">
        <v>4</v>
      </c>
      <c r="C56" s="13">
        <v>43778</v>
      </c>
      <c r="D56" s="22">
        <v>42.59210968</v>
      </c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3">
        <v>43779</v>
      </c>
      <c r="D57" s="22">
        <v>37.45463943</v>
      </c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3">
        <v>43780</v>
      </c>
      <c r="D58" s="22">
        <v>32.72385025</v>
      </c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3">
        <v>43781</v>
      </c>
      <c r="D59" s="22">
        <v>67.0738678</v>
      </c>
      <c r="E59" s="4">
        <f t="shared" si="1"/>
        <v>1.341477356</v>
      </c>
      <c r="F59" s="3"/>
    </row>
    <row r="60" spans="1:6" ht="12.75">
      <c r="A60" s="3" t="s">
        <v>19</v>
      </c>
      <c r="B60" s="3" t="s">
        <v>4</v>
      </c>
      <c r="C60" s="13">
        <v>43782</v>
      </c>
      <c r="D60" s="22">
        <v>51.00796127</v>
      </c>
      <c r="E60" s="4">
        <f t="shared" si="1"/>
        <v>1.0201592254</v>
      </c>
      <c r="F60" s="3"/>
    </row>
    <row r="61" spans="1:6" ht="12.75">
      <c r="A61" s="3" t="s">
        <v>19</v>
      </c>
      <c r="B61" s="3" t="s">
        <v>4</v>
      </c>
      <c r="C61" s="13">
        <v>43783</v>
      </c>
      <c r="D61" s="22">
        <v>29.37280464</v>
      </c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3">
        <v>43784</v>
      </c>
      <c r="D62" s="22">
        <v>37.18458176</v>
      </c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3">
        <v>43785</v>
      </c>
      <c r="D63" s="22">
        <v>54.12040329</v>
      </c>
      <c r="E63" s="4">
        <f t="shared" si="1"/>
        <v>1.0824080658</v>
      </c>
      <c r="F63" s="3"/>
    </row>
    <row r="64" spans="1:6" ht="12.75">
      <c r="A64" s="3" t="s">
        <v>19</v>
      </c>
      <c r="B64" s="3" t="s">
        <v>4</v>
      </c>
      <c r="C64" s="13">
        <v>43786</v>
      </c>
      <c r="D64" s="22">
        <v>62.68721008</v>
      </c>
      <c r="E64" s="4">
        <f t="shared" si="1"/>
        <v>1.2537442016</v>
      </c>
      <c r="F64" s="3"/>
    </row>
    <row r="65" spans="1:6" ht="12.75">
      <c r="A65" s="3" t="s">
        <v>19</v>
      </c>
      <c r="B65" s="3" t="s">
        <v>4</v>
      </c>
      <c r="C65" s="13">
        <v>43787</v>
      </c>
      <c r="D65" s="22">
        <v>60.9534874</v>
      </c>
      <c r="E65" s="4">
        <f t="shared" si="1"/>
        <v>1.219069748</v>
      </c>
      <c r="F65" s="3"/>
    </row>
    <row r="66" spans="1:6" ht="12.75">
      <c r="A66" s="3" t="s">
        <v>19</v>
      </c>
      <c r="B66" s="3" t="s">
        <v>4</v>
      </c>
      <c r="C66" s="13">
        <v>43788</v>
      </c>
      <c r="D66" s="22">
        <v>40.10338593</v>
      </c>
      <c r="E66" s="4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13">
        <v>43789</v>
      </c>
      <c r="D67" s="22">
        <v>50.61474609</v>
      </c>
      <c r="E67" s="4">
        <f t="shared" si="1"/>
        <v>1.0122949218</v>
      </c>
      <c r="F67" s="3"/>
    </row>
    <row r="68" spans="1:6" ht="12.75">
      <c r="A68" s="3" t="s">
        <v>19</v>
      </c>
      <c r="B68" s="3" t="s">
        <v>4</v>
      </c>
      <c r="C68" s="13">
        <v>43790</v>
      </c>
      <c r="D68" s="22">
        <v>35.83159256</v>
      </c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3">
        <v>43791</v>
      </c>
      <c r="D69" s="22">
        <v>16.63288689</v>
      </c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3">
        <v>43792</v>
      </c>
      <c r="D70" s="22">
        <v>9.773417473</v>
      </c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3">
        <v>43793</v>
      </c>
      <c r="D71" s="22">
        <v>29.92731285</v>
      </c>
      <c r="E71" s="4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13">
        <v>43794</v>
      </c>
      <c r="D72" s="22">
        <v>40.7632103</v>
      </c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13">
        <v>43795</v>
      </c>
      <c r="D73" s="22">
        <v>16.36371803</v>
      </c>
      <c r="E73" s="4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13">
        <v>43796</v>
      </c>
      <c r="D74" s="22">
        <v>31.84522247</v>
      </c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13">
        <v>43797</v>
      </c>
      <c r="D75" s="22">
        <v>56.7323761</v>
      </c>
      <c r="E75" s="4">
        <f t="shared" si="1"/>
        <v>1.134647522</v>
      </c>
      <c r="F75" s="3"/>
    </row>
    <row r="76" spans="1:6" ht="12.75">
      <c r="A76" s="3" t="s">
        <v>19</v>
      </c>
      <c r="B76" s="3" t="s">
        <v>4</v>
      </c>
      <c r="C76" s="13">
        <v>43798</v>
      </c>
      <c r="D76" s="22">
        <v>42.20666885</v>
      </c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13">
        <v>43799</v>
      </c>
      <c r="D77" s="22">
        <v>31.75417519</v>
      </c>
      <c r="E77" s="4" t="str">
        <f t="shared" si="1"/>
        <v>-</v>
      </c>
      <c r="F77" s="3"/>
    </row>
    <row r="78" spans="1:6" ht="12.75" customHeight="1" hidden="1">
      <c r="A78" s="3" t="s">
        <v>19</v>
      </c>
      <c r="B78" s="3" t="s">
        <v>4</v>
      </c>
      <c r="C78" s="13"/>
      <c r="D78" s="22"/>
      <c r="E78" s="4" t="str">
        <f t="shared" si="1"/>
        <v>-</v>
      </c>
      <c r="F78" s="3"/>
    </row>
    <row r="79" spans="1:6" ht="12.75">
      <c r="A79" s="29" t="s">
        <v>9</v>
      </c>
      <c r="B79" s="30"/>
      <c r="C79" s="30"/>
      <c r="D79" s="5"/>
      <c r="E79" s="15">
        <f>COUNT(D48:D78)</f>
        <v>30</v>
      </c>
      <c r="F79" s="3"/>
    </row>
    <row r="80" spans="1:6" ht="33.75" customHeight="1">
      <c r="A80" s="29" t="s">
        <v>12</v>
      </c>
      <c r="B80" s="31"/>
      <c r="C80" s="31"/>
      <c r="D80" s="31"/>
      <c r="E80" s="16">
        <f>октомври!E80+ноември!E79</f>
        <v>331</v>
      </c>
      <c r="F80" s="3"/>
    </row>
    <row r="81" spans="1:6" ht="33.75" customHeight="1">
      <c r="A81" s="29" t="s">
        <v>13</v>
      </c>
      <c r="B81" s="31"/>
      <c r="C81" s="31"/>
      <c r="D81" s="31"/>
      <c r="E81" s="19">
        <f>COUNT(E48:E78)</f>
        <v>11</v>
      </c>
      <c r="F81" s="3"/>
    </row>
    <row r="82" spans="1:6" ht="27.75" customHeight="1">
      <c r="A82" s="32" t="s">
        <v>14</v>
      </c>
      <c r="B82" s="33"/>
      <c r="C82" s="33"/>
      <c r="D82" s="33"/>
      <c r="E82" s="17">
        <f>октомври!E82+ноември!E81</f>
        <v>52</v>
      </c>
      <c r="F82" s="3"/>
    </row>
    <row r="83" spans="1:6" ht="12.75">
      <c r="A83" s="34" t="s">
        <v>8</v>
      </c>
      <c r="B83" s="35"/>
      <c r="C83" s="35"/>
      <c r="D83" s="18"/>
      <c r="E83" s="12">
        <f>AVERAGE(D48:D78)</f>
        <v>41.488389777900004</v>
      </c>
      <c r="F83" s="3"/>
    </row>
    <row r="84" spans="1:6" ht="12.75" customHeight="1">
      <c r="A84" s="34" t="s">
        <v>15</v>
      </c>
      <c r="B84" s="35"/>
      <c r="C84" s="35"/>
      <c r="D84" s="18"/>
      <c r="E84" s="12">
        <f>E80/334*100</f>
        <v>99.10179640718563</v>
      </c>
      <c r="F84" s="3"/>
    </row>
    <row r="85" spans="1:5" ht="12.75">
      <c r="A85" s="27" t="s">
        <v>10</v>
      </c>
      <c r="B85" s="27"/>
      <c r="C85" s="27"/>
      <c r="D85" s="27"/>
      <c r="E85" s="27"/>
    </row>
    <row r="86" spans="1:5" ht="15.75">
      <c r="A86" s="28" t="s">
        <v>11</v>
      </c>
      <c r="B86" s="28"/>
      <c r="C86" s="28"/>
      <c r="D86" s="28"/>
      <c r="E86" s="28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>
        <v>43770</v>
      </c>
      <c r="D88" s="22">
        <v>15.00632381</v>
      </c>
      <c r="E88" s="4" t="str">
        <f aca="true" t="shared" si="2" ref="E88:E118">IF(D88/50&gt;1,D88/50,"-")</f>
        <v>-</v>
      </c>
      <c r="F88" s="3"/>
    </row>
    <row r="89" spans="1:6" ht="12.75">
      <c r="A89" s="3" t="s">
        <v>21</v>
      </c>
      <c r="B89" s="3" t="s">
        <v>4</v>
      </c>
      <c r="C89" s="13">
        <v>43771</v>
      </c>
      <c r="D89" s="22">
        <v>35.89400864</v>
      </c>
      <c r="E89" s="4" t="str">
        <f t="shared" si="2"/>
        <v>-</v>
      </c>
      <c r="F89" s="3"/>
    </row>
    <row r="90" spans="1:6" ht="12.75">
      <c r="A90" s="3" t="s">
        <v>21</v>
      </c>
      <c r="B90" s="3" t="s">
        <v>4</v>
      </c>
      <c r="C90" s="13">
        <v>43772</v>
      </c>
      <c r="D90" s="22">
        <v>48.07310867</v>
      </c>
      <c r="E90" s="4" t="str">
        <f t="shared" si="2"/>
        <v>-</v>
      </c>
      <c r="F90" s="3"/>
    </row>
    <row r="91" spans="1:6" ht="12.75">
      <c r="A91" s="3" t="s">
        <v>21</v>
      </c>
      <c r="B91" s="3" t="s">
        <v>4</v>
      </c>
      <c r="C91" s="13">
        <v>43773</v>
      </c>
      <c r="D91" s="22">
        <v>71.20253754</v>
      </c>
      <c r="E91" s="4">
        <f t="shared" si="2"/>
        <v>1.4240507508</v>
      </c>
      <c r="F91" s="3"/>
    </row>
    <row r="92" spans="1:6" ht="12.75">
      <c r="A92" s="3" t="s">
        <v>21</v>
      </c>
      <c r="B92" s="3" t="s">
        <v>4</v>
      </c>
      <c r="C92" s="13">
        <v>43774</v>
      </c>
      <c r="D92" s="22">
        <v>69.60926056</v>
      </c>
      <c r="E92" s="4">
        <f t="shared" si="2"/>
        <v>1.3921852112</v>
      </c>
      <c r="F92" s="3"/>
    </row>
    <row r="93" spans="1:6" ht="12.75">
      <c r="A93" s="3" t="s">
        <v>21</v>
      </c>
      <c r="B93" s="3" t="s">
        <v>4</v>
      </c>
      <c r="C93" s="13">
        <v>43775</v>
      </c>
      <c r="D93" s="22">
        <v>81.94445801</v>
      </c>
      <c r="E93" s="4">
        <f t="shared" si="2"/>
        <v>1.6388891602000002</v>
      </c>
      <c r="F93" s="3"/>
    </row>
    <row r="94" spans="1:6" ht="12.75">
      <c r="A94" s="3" t="s">
        <v>21</v>
      </c>
      <c r="B94" s="3" t="s">
        <v>4</v>
      </c>
      <c r="C94" s="13">
        <v>43776</v>
      </c>
      <c r="D94" s="22">
        <v>106.2006912</v>
      </c>
      <c r="E94" s="4">
        <f t="shared" si="2"/>
        <v>2.124013824</v>
      </c>
      <c r="F94" s="3"/>
    </row>
    <row r="95" spans="1:6" ht="12.75">
      <c r="A95" s="3" t="s">
        <v>21</v>
      </c>
      <c r="B95" s="3" t="s">
        <v>4</v>
      </c>
      <c r="C95" s="13">
        <v>43777</v>
      </c>
      <c r="D95" s="22">
        <v>85.94219971</v>
      </c>
      <c r="E95" s="4">
        <f t="shared" si="2"/>
        <v>1.7188439942</v>
      </c>
      <c r="F95" s="3"/>
    </row>
    <row r="96" spans="1:6" ht="12.75">
      <c r="A96" s="3" t="s">
        <v>21</v>
      </c>
      <c r="B96" s="3" t="s">
        <v>4</v>
      </c>
      <c r="C96" s="13">
        <v>43778</v>
      </c>
      <c r="D96" s="22">
        <v>63.14471436</v>
      </c>
      <c r="E96" s="4">
        <f t="shared" si="2"/>
        <v>1.2628942872</v>
      </c>
      <c r="F96" s="3"/>
    </row>
    <row r="97" spans="1:6" ht="12.75">
      <c r="A97" s="3" t="s">
        <v>21</v>
      </c>
      <c r="B97" s="3" t="s">
        <v>4</v>
      </c>
      <c r="C97" s="13">
        <v>43779</v>
      </c>
      <c r="D97" s="22">
        <v>48.473629</v>
      </c>
      <c r="E97" s="4" t="str">
        <f t="shared" si="2"/>
        <v>-</v>
      </c>
      <c r="F97" s="3"/>
    </row>
    <row r="98" spans="1:6" ht="12.75">
      <c r="A98" s="3" t="s">
        <v>21</v>
      </c>
      <c r="B98" s="3" t="s">
        <v>4</v>
      </c>
      <c r="C98" s="13">
        <v>43780</v>
      </c>
      <c r="D98" s="22">
        <v>45.52892685</v>
      </c>
      <c r="E98" s="4" t="str">
        <f t="shared" si="2"/>
        <v>-</v>
      </c>
      <c r="F98" s="3"/>
    </row>
    <row r="99" spans="1:6" ht="12.75">
      <c r="A99" s="3" t="s">
        <v>21</v>
      </c>
      <c r="B99" s="3" t="s">
        <v>4</v>
      </c>
      <c r="C99" s="13">
        <v>43781</v>
      </c>
      <c r="D99" s="22">
        <v>78.16144562</v>
      </c>
      <c r="E99" s="4">
        <f t="shared" si="2"/>
        <v>1.5632289123999998</v>
      </c>
      <c r="F99" s="3"/>
    </row>
    <row r="100" spans="1:6" ht="12.75">
      <c r="A100" s="3" t="s">
        <v>21</v>
      </c>
      <c r="B100" s="3" t="s">
        <v>4</v>
      </c>
      <c r="C100" s="13">
        <v>43782</v>
      </c>
      <c r="D100" s="22">
        <v>64.55492401</v>
      </c>
      <c r="E100" s="4">
        <f t="shared" si="2"/>
        <v>1.2910984801999998</v>
      </c>
      <c r="F100" s="3"/>
    </row>
    <row r="101" spans="1:6" ht="12.75">
      <c r="A101" s="3" t="s">
        <v>21</v>
      </c>
      <c r="B101" s="3" t="s">
        <v>4</v>
      </c>
      <c r="C101" s="13">
        <v>43783</v>
      </c>
      <c r="D101" s="22">
        <v>38.48723221</v>
      </c>
      <c r="E101" s="4" t="str">
        <f t="shared" si="2"/>
        <v>-</v>
      </c>
      <c r="F101" s="3"/>
    </row>
    <row r="102" spans="1:6" ht="12.75">
      <c r="A102" s="3" t="s">
        <v>21</v>
      </c>
      <c r="B102" s="3" t="s">
        <v>4</v>
      </c>
      <c r="C102" s="13">
        <v>43784</v>
      </c>
      <c r="D102" s="22">
        <v>52.7351532</v>
      </c>
      <c r="E102" s="4">
        <f t="shared" si="2"/>
        <v>1.054703064</v>
      </c>
      <c r="F102" s="3"/>
    </row>
    <row r="103" spans="1:6" ht="12.75">
      <c r="A103" s="3" t="s">
        <v>21</v>
      </c>
      <c r="B103" s="3" t="s">
        <v>4</v>
      </c>
      <c r="C103" s="13">
        <v>43785</v>
      </c>
      <c r="D103" s="22">
        <v>71.07171631</v>
      </c>
      <c r="E103" s="4">
        <f t="shared" si="2"/>
        <v>1.4214343262</v>
      </c>
      <c r="F103" s="3"/>
    </row>
    <row r="104" spans="1:6" ht="12.75">
      <c r="A104" s="3" t="s">
        <v>21</v>
      </c>
      <c r="B104" s="3" t="s">
        <v>4</v>
      </c>
      <c r="C104" s="13">
        <v>43786</v>
      </c>
      <c r="D104" s="22">
        <v>78.62181854</v>
      </c>
      <c r="E104" s="4">
        <f t="shared" si="2"/>
        <v>1.5724363708000002</v>
      </c>
      <c r="F104" s="3"/>
    </row>
    <row r="105" spans="1:6" ht="12.75">
      <c r="A105" s="3" t="s">
        <v>21</v>
      </c>
      <c r="B105" s="3" t="s">
        <v>4</v>
      </c>
      <c r="C105" s="13">
        <v>43787</v>
      </c>
      <c r="D105" s="22">
        <v>75.5694809</v>
      </c>
      <c r="E105" s="4">
        <f t="shared" si="2"/>
        <v>1.511389618</v>
      </c>
      <c r="F105" s="3"/>
    </row>
    <row r="106" spans="1:6" ht="12.75">
      <c r="A106" s="3" t="s">
        <v>21</v>
      </c>
      <c r="B106" s="3" t="s">
        <v>4</v>
      </c>
      <c r="C106" s="13">
        <v>43788</v>
      </c>
      <c r="D106" s="22">
        <v>50.15483093</v>
      </c>
      <c r="E106" s="4">
        <f t="shared" si="2"/>
        <v>1.0030966186</v>
      </c>
      <c r="F106" s="3"/>
    </row>
    <row r="107" spans="1:6" ht="12.75">
      <c r="A107" s="3" t="s">
        <v>21</v>
      </c>
      <c r="B107" s="3" t="s">
        <v>4</v>
      </c>
      <c r="C107" s="13">
        <v>43789</v>
      </c>
      <c r="D107" s="22">
        <v>62.69601822</v>
      </c>
      <c r="E107" s="4">
        <f t="shared" si="2"/>
        <v>1.2539203643999999</v>
      </c>
      <c r="F107" s="3"/>
    </row>
    <row r="108" spans="1:6" ht="12.75">
      <c r="A108" s="3" t="s">
        <v>21</v>
      </c>
      <c r="B108" s="3" t="s">
        <v>4</v>
      </c>
      <c r="C108" s="13">
        <v>43790</v>
      </c>
      <c r="D108" s="22">
        <v>44.24145126</v>
      </c>
      <c r="E108" s="4" t="str">
        <f t="shared" si="2"/>
        <v>-</v>
      </c>
      <c r="F108" s="3"/>
    </row>
    <row r="109" spans="1:6" ht="12.75">
      <c r="A109" s="3" t="s">
        <v>21</v>
      </c>
      <c r="B109" s="3" t="s">
        <v>4</v>
      </c>
      <c r="C109" s="13">
        <v>43791</v>
      </c>
      <c r="D109" s="22">
        <v>19.70278358</v>
      </c>
      <c r="E109" s="4" t="str">
        <f t="shared" si="2"/>
        <v>-</v>
      </c>
      <c r="F109" s="3"/>
    </row>
    <row r="110" spans="1:6" ht="12.75">
      <c r="A110" s="3" t="s">
        <v>21</v>
      </c>
      <c r="B110" s="3" t="s">
        <v>4</v>
      </c>
      <c r="C110" s="13">
        <v>43792</v>
      </c>
      <c r="D110" s="22">
        <v>13.97115707</v>
      </c>
      <c r="E110" s="4" t="str">
        <f t="shared" si="2"/>
        <v>-</v>
      </c>
      <c r="F110" s="3"/>
    </row>
    <row r="111" spans="1:6" ht="12.75">
      <c r="A111" s="3" t="s">
        <v>21</v>
      </c>
      <c r="B111" s="3" t="s">
        <v>4</v>
      </c>
      <c r="C111" s="13">
        <v>43793</v>
      </c>
      <c r="D111" s="22">
        <v>39.32211685</v>
      </c>
      <c r="E111" s="4" t="str">
        <f t="shared" si="2"/>
        <v>-</v>
      </c>
      <c r="F111" s="3"/>
    </row>
    <row r="112" spans="1:6" ht="12.75">
      <c r="A112" s="3" t="s">
        <v>21</v>
      </c>
      <c r="B112" s="3" t="s">
        <v>4</v>
      </c>
      <c r="C112" s="13">
        <v>43794</v>
      </c>
      <c r="D112" s="22">
        <v>47.40837479</v>
      </c>
      <c r="E112" s="4" t="str">
        <f t="shared" si="2"/>
        <v>-</v>
      </c>
      <c r="F112" s="3"/>
    </row>
    <row r="113" spans="1:6" ht="12.75">
      <c r="A113" s="3" t="s">
        <v>21</v>
      </c>
      <c r="B113" s="3" t="s">
        <v>4</v>
      </c>
      <c r="C113" s="13">
        <v>43795</v>
      </c>
      <c r="D113" s="22">
        <v>19.58722496</v>
      </c>
      <c r="E113" s="4" t="str">
        <f t="shared" si="2"/>
        <v>-</v>
      </c>
      <c r="F113" s="3"/>
    </row>
    <row r="114" spans="1:6" ht="12.75">
      <c r="A114" s="3" t="s">
        <v>21</v>
      </c>
      <c r="B114" s="3" t="s">
        <v>4</v>
      </c>
      <c r="C114" s="13">
        <v>43796</v>
      </c>
      <c r="D114" s="22">
        <v>43.32194519</v>
      </c>
      <c r="E114" s="4" t="str">
        <f t="shared" si="2"/>
        <v>-</v>
      </c>
      <c r="F114" s="3"/>
    </row>
    <row r="115" spans="1:6" ht="12.75">
      <c r="A115" s="3" t="s">
        <v>21</v>
      </c>
      <c r="B115" s="3" t="s">
        <v>4</v>
      </c>
      <c r="C115" s="13">
        <v>43797</v>
      </c>
      <c r="D115" s="22">
        <v>77.31713867</v>
      </c>
      <c r="E115" s="4">
        <f t="shared" si="2"/>
        <v>1.5463427734000001</v>
      </c>
      <c r="F115" s="3"/>
    </row>
    <row r="116" spans="1:6" ht="12.75">
      <c r="A116" s="3" t="s">
        <v>21</v>
      </c>
      <c r="B116" s="3" t="s">
        <v>4</v>
      </c>
      <c r="C116" s="13">
        <v>43798</v>
      </c>
      <c r="D116" s="22">
        <v>58.95770264</v>
      </c>
      <c r="E116" s="4">
        <f t="shared" si="2"/>
        <v>1.1791540528</v>
      </c>
      <c r="F116" s="3"/>
    </row>
    <row r="117" spans="1:6" ht="12.75">
      <c r="A117" s="3" t="s">
        <v>21</v>
      </c>
      <c r="B117" s="3" t="s">
        <v>4</v>
      </c>
      <c r="C117" s="13">
        <v>43799</v>
      </c>
      <c r="D117" s="22">
        <v>45.71089554</v>
      </c>
      <c r="E117" s="4" t="str">
        <f t="shared" si="2"/>
        <v>-</v>
      </c>
      <c r="F117" s="3"/>
    </row>
    <row r="118" spans="1:6" ht="12.75" hidden="1">
      <c r="A118" s="3"/>
      <c r="B118" s="3"/>
      <c r="C118" s="13"/>
      <c r="D118" s="5"/>
      <c r="E118" s="4" t="str">
        <f t="shared" si="2"/>
        <v>-</v>
      </c>
      <c r="F118" s="3"/>
    </row>
    <row r="119" spans="1:6" ht="12.75">
      <c r="A119" s="29" t="s">
        <v>9</v>
      </c>
      <c r="B119" s="30"/>
      <c r="C119" s="30"/>
      <c r="D119" s="5"/>
      <c r="E119" s="15">
        <f>COUNT(D88:D118)</f>
        <v>30</v>
      </c>
      <c r="F119" s="3"/>
    </row>
    <row r="120" spans="1:6" ht="33.75" customHeight="1">
      <c r="A120" s="29" t="s">
        <v>12</v>
      </c>
      <c r="B120" s="31"/>
      <c r="C120" s="31"/>
      <c r="D120" s="31"/>
      <c r="E120" s="16">
        <f>октомври!E120+ноември!E119</f>
        <v>330</v>
      </c>
      <c r="F120" s="3"/>
    </row>
    <row r="121" spans="1:6" ht="33.75" customHeight="1">
      <c r="A121" s="29" t="s">
        <v>13</v>
      </c>
      <c r="B121" s="31"/>
      <c r="C121" s="31"/>
      <c r="D121" s="31"/>
      <c r="E121" s="19">
        <f>COUNT(E88:E118)</f>
        <v>16</v>
      </c>
      <c r="F121" s="3"/>
    </row>
    <row r="122" spans="1:6" ht="27.75" customHeight="1">
      <c r="A122" s="32" t="s">
        <v>14</v>
      </c>
      <c r="B122" s="33"/>
      <c r="C122" s="33"/>
      <c r="D122" s="33"/>
      <c r="E122" s="17">
        <f>октомври!E122+ноември!E121</f>
        <v>72</v>
      </c>
      <c r="F122" s="3"/>
    </row>
    <row r="123" spans="1:6" ht="12.75">
      <c r="A123" s="34" t="s">
        <v>8</v>
      </c>
      <c r="B123" s="35"/>
      <c r="C123" s="35"/>
      <c r="D123" s="18"/>
      <c r="E123" s="12">
        <f>AVERAGE(D88:D118)</f>
        <v>55.087108961333314</v>
      </c>
      <c r="F123" s="3"/>
    </row>
    <row r="124" spans="1:6" ht="12.75" customHeight="1">
      <c r="A124" s="34" t="s">
        <v>15</v>
      </c>
      <c r="B124" s="35"/>
      <c r="C124" s="35"/>
      <c r="D124" s="18"/>
      <c r="E124" s="12">
        <f>E120/334*100</f>
        <v>98.80239520958084</v>
      </c>
      <c r="F124" s="3"/>
    </row>
  </sheetData>
  <sheetProtection/>
  <mergeCells count="25">
    <mergeCell ref="A121:D121"/>
    <mergeCell ref="A122:D122"/>
    <mergeCell ref="A123:C123"/>
    <mergeCell ref="A124:C124"/>
    <mergeCell ref="A85:E85"/>
    <mergeCell ref="A86:E86"/>
    <mergeCell ref="A119:C119"/>
    <mergeCell ref="A120:D120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:E1"/>
    <mergeCell ref="A45:E45"/>
    <mergeCell ref="A46:E46"/>
    <mergeCell ref="A79:C79"/>
    <mergeCell ref="A40:D40"/>
    <mergeCell ref="A42:D42"/>
    <mergeCell ref="A43:C43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4"/>
  <sheetViews>
    <sheetView tabSelected="1" view="pageBreakPreview" zoomScaleSheetLayoutView="100" zoomScalePageLayoutView="0" workbookViewId="0" topLeftCell="A1">
      <selection activeCell="A4" sqref="A4:E4"/>
    </sheetView>
  </sheetViews>
  <sheetFormatPr defaultColWidth="9.140625" defaultRowHeight="12.75"/>
  <cols>
    <col min="1" max="1" width="22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25" t="s">
        <v>31</v>
      </c>
      <c r="B1" s="26"/>
      <c r="C1" s="26"/>
      <c r="D1" s="26"/>
      <c r="E1" s="26"/>
    </row>
    <row r="4" spans="1:5" ht="12.75">
      <c r="A4" s="27" t="s">
        <v>10</v>
      </c>
      <c r="B4" s="27"/>
      <c r="C4" s="27"/>
      <c r="D4" s="27"/>
      <c r="E4" s="27"/>
    </row>
    <row r="5" spans="1:5" ht="15.75">
      <c r="A5" s="28" t="s">
        <v>11</v>
      </c>
      <c r="B5" s="28"/>
      <c r="C5" s="28"/>
      <c r="D5" s="28"/>
      <c r="E5" s="28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13">
        <v>43800</v>
      </c>
      <c r="D8" s="22">
        <v>50</v>
      </c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3">
        <v>43801</v>
      </c>
      <c r="D9" s="22">
        <v>69</v>
      </c>
      <c r="E9" s="4">
        <f t="shared" si="0"/>
        <v>1.38</v>
      </c>
      <c r="F9" s="3"/>
    </row>
    <row r="10" spans="1:6" ht="12.75">
      <c r="A10" s="3" t="s">
        <v>6</v>
      </c>
      <c r="B10" s="3" t="s">
        <v>5</v>
      </c>
      <c r="C10" s="13">
        <v>43802</v>
      </c>
      <c r="D10" s="22">
        <v>28</v>
      </c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3">
        <v>43803</v>
      </c>
      <c r="D11" s="22">
        <v>51</v>
      </c>
      <c r="E11" s="4">
        <f t="shared" si="0"/>
        <v>1.02</v>
      </c>
      <c r="F11" s="3"/>
    </row>
    <row r="12" spans="1:6" ht="12.75">
      <c r="A12" s="3" t="s">
        <v>6</v>
      </c>
      <c r="B12" s="3" t="s">
        <v>5</v>
      </c>
      <c r="C12" s="13">
        <v>43804</v>
      </c>
      <c r="D12" s="22">
        <v>57</v>
      </c>
      <c r="E12" s="4">
        <f t="shared" si="0"/>
        <v>1.14</v>
      </c>
      <c r="F12" s="3"/>
    </row>
    <row r="13" spans="1:6" ht="12.75">
      <c r="A13" s="3" t="s">
        <v>6</v>
      </c>
      <c r="B13" s="3" t="s">
        <v>5</v>
      </c>
      <c r="C13" s="13">
        <v>43805</v>
      </c>
      <c r="D13" s="22">
        <v>83</v>
      </c>
      <c r="E13" s="4">
        <f t="shared" si="0"/>
        <v>1.66</v>
      </c>
      <c r="F13" s="3"/>
    </row>
    <row r="14" spans="1:6" ht="12.75">
      <c r="A14" s="3" t="s">
        <v>6</v>
      </c>
      <c r="B14" s="3" t="s">
        <v>5</v>
      </c>
      <c r="C14" s="13">
        <v>43806</v>
      </c>
      <c r="D14" s="22">
        <v>67</v>
      </c>
      <c r="E14" s="4">
        <f t="shared" si="0"/>
        <v>1.34</v>
      </c>
      <c r="F14" s="3"/>
    </row>
    <row r="15" spans="1:6" ht="12.75">
      <c r="A15" s="3" t="s">
        <v>6</v>
      </c>
      <c r="B15" s="3" t="s">
        <v>5</v>
      </c>
      <c r="C15" s="13">
        <v>43807</v>
      </c>
      <c r="D15" s="22">
        <v>41</v>
      </c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3">
        <v>43808</v>
      </c>
      <c r="D16" s="22">
        <v>75</v>
      </c>
      <c r="E16" s="4">
        <f t="shared" si="0"/>
        <v>1.5</v>
      </c>
      <c r="F16" s="3"/>
    </row>
    <row r="17" spans="1:6" ht="12.75">
      <c r="A17" s="3" t="s">
        <v>6</v>
      </c>
      <c r="B17" s="3" t="s">
        <v>5</v>
      </c>
      <c r="C17" s="13">
        <v>43809</v>
      </c>
      <c r="D17" s="22">
        <v>89</v>
      </c>
      <c r="E17" s="4">
        <f t="shared" si="0"/>
        <v>1.78</v>
      </c>
      <c r="F17" s="3"/>
    </row>
    <row r="18" spans="1:6" ht="12.75">
      <c r="A18" s="3" t="s">
        <v>6</v>
      </c>
      <c r="B18" s="3" t="s">
        <v>5</v>
      </c>
      <c r="C18" s="13">
        <v>43810</v>
      </c>
      <c r="D18" s="22">
        <v>80</v>
      </c>
      <c r="E18" s="4">
        <f t="shared" si="0"/>
        <v>1.6</v>
      </c>
      <c r="F18" s="3"/>
    </row>
    <row r="19" spans="1:6" ht="12.75">
      <c r="A19" s="3" t="s">
        <v>6</v>
      </c>
      <c r="B19" s="3" t="s">
        <v>5</v>
      </c>
      <c r="C19" s="13">
        <v>43811</v>
      </c>
      <c r="D19" s="22">
        <v>55</v>
      </c>
      <c r="E19" s="4">
        <f t="shared" si="0"/>
        <v>1.1</v>
      </c>
      <c r="F19" s="3"/>
    </row>
    <row r="20" spans="1:6" ht="12.75">
      <c r="A20" s="3" t="s">
        <v>6</v>
      </c>
      <c r="B20" s="3" t="s">
        <v>5</v>
      </c>
      <c r="C20" s="13">
        <v>43812</v>
      </c>
      <c r="D20" s="22">
        <v>48</v>
      </c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3">
        <v>43813</v>
      </c>
      <c r="D21" s="22">
        <v>52</v>
      </c>
      <c r="E21" s="4">
        <f t="shared" si="0"/>
        <v>1.04</v>
      </c>
      <c r="F21" s="3"/>
    </row>
    <row r="22" spans="1:6" ht="12.75">
      <c r="A22" s="3" t="s">
        <v>6</v>
      </c>
      <c r="B22" s="3" t="s">
        <v>5</v>
      </c>
      <c r="C22" s="13">
        <v>43814</v>
      </c>
      <c r="D22" s="22">
        <v>57</v>
      </c>
      <c r="E22" s="4">
        <f t="shared" si="0"/>
        <v>1.14</v>
      </c>
      <c r="F22" s="3"/>
    </row>
    <row r="23" spans="1:6" ht="12.75">
      <c r="A23" s="3" t="s">
        <v>6</v>
      </c>
      <c r="B23" s="3" t="s">
        <v>5</v>
      </c>
      <c r="C23" s="13">
        <v>43815</v>
      </c>
      <c r="D23" s="22">
        <v>74</v>
      </c>
      <c r="E23" s="4">
        <f t="shared" si="0"/>
        <v>1.48</v>
      </c>
      <c r="F23" s="3"/>
    </row>
    <row r="24" spans="1:6" ht="12.75">
      <c r="A24" s="3" t="s">
        <v>6</v>
      </c>
      <c r="B24" s="3" t="s">
        <v>5</v>
      </c>
      <c r="C24" s="13">
        <v>43816</v>
      </c>
      <c r="D24" s="22">
        <v>88</v>
      </c>
      <c r="E24" s="4">
        <f t="shared" si="0"/>
        <v>1.76</v>
      </c>
      <c r="F24" s="3"/>
    </row>
    <row r="25" spans="1:6" ht="12.75">
      <c r="A25" s="3" t="s">
        <v>6</v>
      </c>
      <c r="B25" s="3" t="s">
        <v>5</v>
      </c>
      <c r="C25" s="13">
        <v>43817</v>
      </c>
      <c r="D25" s="22">
        <v>98</v>
      </c>
      <c r="E25" s="4">
        <f t="shared" si="0"/>
        <v>1.96</v>
      </c>
      <c r="F25" s="3"/>
    </row>
    <row r="26" spans="1:6" ht="12.75">
      <c r="A26" s="3" t="s">
        <v>6</v>
      </c>
      <c r="B26" s="3" t="s">
        <v>5</v>
      </c>
      <c r="C26" s="13">
        <v>43818</v>
      </c>
      <c r="D26" s="22">
        <v>111</v>
      </c>
      <c r="E26" s="4">
        <f t="shared" si="0"/>
        <v>2.22</v>
      </c>
      <c r="F26" s="3"/>
    </row>
    <row r="27" spans="1:6" ht="12.75">
      <c r="A27" s="3" t="s">
        <v>6</v>
      </c>
      <c r="B27" s="3" t="s">
        <v>5</v>
      </c>
      <c r="C27" s="13">
        <v>43819</v>
      </c>
      <c r="D27" s="22">
        <v>89</v>
      </c>
      <c r="E27" s="4">
        <f t="shared" si="0"/>
        <v>1.78</v>
      </c>
      <c r="F27" s="3"/>
    </row>
    <row r="28" spans="1:6" ht="12.75">
      <c r="A28" s="3" t="s">
        <v>6</v>
      </c>
      <c r="B28" s="3" t="s">
        <v>5</v>
      </c>
      <c r="C28" s="13">
        <v>43820</v>
      </c>
      <c r="D28" s="22">
        <v>122</v>
      </c>
      <c r="E28" s="4">
        <f t="shared" si="0"/>
        <v>2.44</v>
      </c>
      <c r="F28" s="3"/>
    </row>
    <row r="29" spans="1:6" ht="12.75">
      <c r="A29" s="3" t="s">
        <v>6</v>
      </c>
      <c r="B29" s="3" t="s">
        <v>5</v>
      </c>
      <c r="C29" s="13">
        <v>43821</v>
      </c>
      <c r="D29" s="22">
        <v>70</v>
      </c>
      <c r="E29" s="4">
        <f t="shared" si="0"/>
        <v>1.4</v>
      </c>
      <c r="F29" s="3"/>
    </row>
    <row r="30" spans="1:6" ht="12.75">
      <c r="A30" s="3" t="s">
        <v>6</v>
      </c>
      <c r="B30" s="3" t="s">
        <v>5</v>
      </c>
      <c r="C30" s="13">
        <v>43822</v>
      </c>
      <c r="D30" s="22">
        <v>10.6</v>
      </c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3">
        <v>43823</v>
      </c>
      <c r="D31" s="22">
        <v>5.3</v>
      </c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3">
        <v>43824</v>
      </c>
      <c r="D32" s="22">
        <v>10.1</v>
      </c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3">
        <v>43825</v>
      </c>
      <c r="D33" s="22">
        <v>8.7</v>
      </c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3">
        <v>43826</v>
      </c>
      <c r="D34" s="22">
        <v>14.1</v>
      </c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3">
        <v>43827</v>
      </c>
      <c r="D35" s="22">
        <v>23</v>
      </c>
      <c r="E35" s="4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13">
        <v>43828</v>
      </c>
      <c r="D36" s="22">
        <v>20</v>
      </c>
      <c r="E36" s="4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13">
        <v>43829</v>
      </c>
      <c r="D37" s="22">
        <v>34</v>
      </c>
      <c r="E37" s="4" t="str">
        <f t="shared" si="0"/>
        <v>-</v>
      </c>
      <c r="F37" s="3"/>
    </row>
    <row r="38" spans="1:6" ht="12.75">
      <c r="A38" s="3" t="s">
        <v>6</v>
      </c>
      <c r="B38" s="3" t="s">
        <v>5</v>
      </c>
      <c r="C38" s="13">
        <v>43830</v>
      </c>
      <c r="D38" s="22">
        <v>56</v>
      </c>
      <c r="E38" s="4">
        <f t="shared" si="0"/>
        <v>1.12</v>
      </c>
      <c r="F38" s="3"/>
    </row>
    <row r="39" spans="1:6" ht="12.75">
      <c r="A39" s="29" t="s">
        <v>9</v>
      </c>
      <c r="B39" s="30"/>
      <c r="C39" s="30"/>
      <c r="D39" s="5"/>
      <c r="E39" s="15">
        <f>COUNT(D8:D38)</f>
        <v>31</v>
      </c>
      <c r="F39" s="3"/>
    </row>
    <row r="40" spans="1:6" ht="33.75" customHeight="1">
      <c r="A40" s="29" t="s">
        <v>12</v>
      </c>
      <c r="B40" s="31"/>
      <c r="C40" s="31"/>
      <c r="D40" s="31"/>
      <c r="E40" s="16">
        <f>ноември!E40+декември!E39</f>
        <v>356</v>
      </c>
      <c r="F40" s="3"/>
    </row>
    <row r="41" spans="1:6" ht="33.75" customHeight="1">
      <c r="A41" s="29" t="s">
        <v>13</v>
      </c>
      <c r="B41" s="31"/>
      <c r="C41" s="31"/>
      <c r="D41" s="31"/>
      <c r="E41" s="19">
        <f>COUNT(E8:E38)</f>
        <v>19</v>
      </c>
      <c r="F41" s="3"/>
    </row>
    <row r="42" spans="1:6" ht="27.75" customHeight="1">
      <c r="A42" s="32" t="s">
        <v>14</v>
      </c>
      <c r="B42" s="33"/>
      <c r="C42" s="33"/>
      <c r="D42" s="33"/>
      <c r="E42" s="17">
        <f>ноември!E42+декември!E41</f>
        <v>62</v>
      </c>
      <c r="F42" s="3"/>
    </row>
    <row r="43" spans="1:6" ht="12.75">
      <c r="A43" s="34" t="s">
        <v>8</v>
      </c>
      <c r="B43" s="35"/>
      <c r="C43" s="35"/>
      <c r="D43" s="18"/>
      <c r="E43" s="12">
        <f>AVERAGE(D8:D38)</f>
        <v>55.993548387096766</v>
      </c>
      <c r="F43" s="3"/>
    </row>
    <row r="44" spans="1:6" ht="12.75" customHeight="1">
      <c r="A44" s="34" t="s">
        <v>15</v>
      </c>
      <c r="B44" s="35"/>
      <c r="C44" s="35"/>
      <c r="D44" s="18"/>
      <c r="E44" s="12">
        <f>E40/365*100</f>
        <v>97.53424657534246</v>
      </c>
      <c r="F44" s="3"/>
    </row>
    <row r="45" spans="1:5" ht="12.75">
      <c r="A45" s="27" t="s">
        <v>10</v>
      </c>
      <c r="B45" s="27"/>
      <c r="C45" s="27"/>
      <c r="D45" s="27"/>
      <c r="E45" s="27"/>
    </row>
    <row r="46" spans="1:5" ht="15.75">
      <c r="A46" s="28" t="s">
        <v>11</v>
      </c>
      <c r="B46" s="28"/>
      <c r="C46" s="28"/>
      <c r="D46" s="28"/>
      <c r="E46" s="28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>
        <v>43800</v>
      </c>
      <c r="D48" s="22">
        <v>24.00762177</v>
      </c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13">
        <v>43801</v>
      </c>
      <c r="D49" s="22">
        <v>53.37665939</v>
      </c>
      <c r="E49" s="4">
        <f t="shared" si="1"/>
        <v>1.0675331878</v>
      </c>
      <c r="F49" s="3"/>
    </row>
    <row r="50" spans="1:6" ht="12.75">
      <c r="A50" s="3" t="s">
        <v>19</v>
      </c>
      <c r="B50" s="3" t="s">
        <v>4</v>
      </c>
      <c r="C50" s="13">
        <v>43802</v>
      </c>
      <c r="D50" s="22">
        <v>63.23594666</v>
      </c>
      <c r="E50" s="4">
        <f t="shared" si="1"/>
        <v>1.2647189332000002</v>
      </c>
      <c r="F50" s="3"/>
    </row>
    <row r="51" spans="1:6" ht="12.75">
      <c r="A51" s="3" t="s">
        <v>19</v>
      </c>
      <c r="B51" s="3" t="s">
        <v>4</v>
      </c>
      <c r="C51" s="13">
        <v>43803</v>
      </c>
      <c r="D51" s="22">
        <v>39.66348648</v>
      </c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3">
        <v>43804</v>
      </c>
      <c r="D52" s="22">
        <v>60.36310196</v>
      </c>
      <c r="E52" s="4">
        <f t="shared" si="1"/>
        <v>1.2072620392</v>
      </c>
      <c r="F52" s="3"/>
    </row>
    <row r="53" spans="1:6" ht="12.75">
      <c r="A53" s="3" t="s">
        <v>19</v>
      </c>
      <c r="B53" s="3" t="s">
        <v>4</v>
      </c>
      <c r="C53" s="13">
        <v>43805</v>
      </c>
      <c r="D53" s="22">
        <v>71.45071411</v>
      </c>
      <c r="E53" s="4">
        <f t="shared" si="1"/>
        <v>1.4290142822</v>
      </c>
      <c r="F53" s="3"/>
    </row>
    <row r="54" spans="1:6" ht="12.75">
      <c r="A54" s="3" t="s">
        <v>19</v>
      </c>
      <c r="B54" s="3" t="s">
        <v>4</v>
      </c>
      <c r="C54" s="13">
        <v>43806</v>
      </c>
      <c r="D54" s="22">
        <v>110.9615555</v>
      </c>
      <c r="E54" s="4">
        <f t="shared" si="1"/>
        <v>2.21923111</v>
      </c>
      <c r="F54" s="3"/>
    </row>
    <row r="55" spans="1:6" ht="12.75">
      <c r="A55" s="3" t="s">
        <v>19</v>
      </c>
      <c r="B55" s="3" t="s">
        <v>4</v>
      </c>
      <c r="C55" s="13">
        <v>43807</v>
      </c>
      <c r="D55" s="22">
        <v>32.48644638</v>
      </c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3">
        <v>43808</v>
      </c>
      <c r="D56" s="22">
        <v>65.92224121</v>
      </c>
      <c r="E56" s="4">
        <f t="shared" si="1"/>
        <v>1.3184448242</v>
      </c>
      <c r="F56" s="3"/>
    </row>
    <row r="57" spans="1:6" ht="12.75">
      <c r="A57" s="3" t="s">
        <v>19</v>
      </c>
      <c r="B57" s="3" t="s">
        <v>4</v>
      </c>
      <c r="C57" s="13">
        <v>43809</v>
      </c>
      <c r="D57" s="22">
        <v>75.55473328</v>
      </c>
      <c r="E57" s="4">
        <f t="shared" si="1"/>
        <v>1.5110946656</v>
      </c>
      <c r="F57" s="3"/>
    </row>
    <row r="58" spans="1:6" ht="12.75">
      <c r="A58" s="3" t="s">
        <v>19</v>
      </c>
      <c r="B58" s="3" t="s">
        <v>4</v>
      </c>
      <c r="C58" s="13">
        <v>43810</v>
      </c>
      <c r="D58" s="22">
        <v>70.31712341</v>
      </c>
      <c r="E58" s="4">
        <f t="shared" si="1"/>
        <v>1.4063424681999999</v>
      </c>
      <c r="F58" s="3"/>
    </row>
    <row r="59" spans="1:6" ht="12.75">
      <c r="A59" s="3" t="s">
        <v>19</v>
      </c>
      <c r="B59" s="3" t="s">
        <v>4</v>
      </c>
      <c r="C59" s="13">
        <v>43811</v>
      </c>
      <c r="D59" s="22">
        <v>69.81819153000001</v>
      </c>
      <c r="E59" s="4">
        <f t="shared" si="1"/>
        <v>1.3963638306000001</v>
      </c>
      <c r="F59" s="3"/>
    </row>
    <row r="60" spans="1:6" ht="12.75">
      <c r="A60" s="3" t="s">
        <v>19</v>
      </c>
      <c r="B60" s="3" t="s">
        <v>4</v>
      </c>
      <c r="C60" s="13">
        <v>43812</v>
      </c>
      <c r="D60" s="22">
        <v>60.42297363</v>
      </c>
      <c r="E60" s="4">
        <f t="shared" si="1"/>
        <v>1.2084594726</v>
      </c>
      <c r="F60" s="3"/>
    </row>
    <row r="61" spans="1:6" ht="12.75">
      <c r="A61" s="3" t="s">
        <v>19</v>
      </c>
      <c r="B61" s="3" t="s">
        <v>4</v>
      </c>
      <c r="C61" s="13">
        <v>43813</v>
      </c>
      <c r="D61" s="22">
        <v>36.08774948</v>
      </c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3">
        <v>43814</v>
      </c>
      <c r="D62" s="22">
        <v>33.57395554</v>
      </c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3">
        <v>43815</v>
      </c>
      <c r="D63" s="22">
        <v>63.76010513</v>
      </c>
      <c r="E63" s="4">
        <f t="shared" si="1"/>
        <v>1.2752021026</v>
      </c>
      <c r="F63" s="3"/>
    </row>
    <row r="64" spans="1:6" ht="12.75">
      <c r="A64" s="3" t="s">
        <v>19</v>
      </c>
      <c r="B64" s="3" t="s">
        <v>4</v>
      </c>
      <c r="C64" s="13">
        <v>43816</v>
      </c>
      <c r="D64" s="22">
        <v>131.6058044</v>
      </c>
      <c r="E64" s="4">
        <f t="shared" si="1"/>
        <v>2.632116088</v>
      </c>
      <c r="F64" s="3"/>
    </row>
    <row r="65" spans="1:6" ht="12.75">
      <c r="A65" s="3" t="s">
        <v>19</v>
      </c>
      <c r="B65" s="3" t="s">
        <v>4</v>
      </c>
      <c r="C65" s="13">
        <v>43817</v>
      </c>
      <c r="D65" s="22">
        <v>166.6664886</v>
      </c>
      <c r="E65" s="4">
        <f t="shared" si="1"/>
        <v>3.3333297720000004</v>
      </c>
      <c r="F65" s="3"/>
    </row>
    <row r="66" spans="1:6" ht="12.75">
      <c r="A66" s="3" t="s">
        <v>19</v>
      </c>
      <c r="B66" s="3" t="s">
        <v>4</v>
      </c>
      <c r="C66" s="13">
        <v>43818</v>
      </c>
      <c r="D66" s="22">
        <v>107.3265381</v>
      </c>
      <c r="E66" s="4">
        <f t="shared" si="1"/>
        <v>2.146530762</v>
      </c>
      <c r="F66" s="3"/>
    </row>
    <row r="67" spans="1:6" ht="12.75">
      <c r="A67" s="3" t="s">
        <v>19</v>
      </c>
      <c r="B67" s="3" t="s">
        <v>4</v>
      </c>
      <c r="C67" s="13">
        <v>43819</v>
      </c>
      <c r="D67" s="22">
        <v>84.02139282</v>
      </c>
      <c r="E67" s="4">
        <f t="shared" si="1"/>
        <v>1.6804278564000001</v>
      </c>
      <c r="F67" s="3"/>
    </row>
    <row r="68" spans="1:6" ht="12.75">
      <c r="A68" s="3" t="s">
        <v>19</v>
      </c>
      <c r="B68" s="3" t="s">
        <v>4</v>
      </c>
      <c r="C68" s="13">
        <v>43820</v>
      </c>
      <c r="D68" s="22">
        <v>108.2880325</v>
      </c>
      <c r="E68" s="4">
        <f t="shared" si="1"/>
        <v>2.16576065</v>
      </c>
      <c r="F68" s="3"/>
    </row>
    <row r="69" spans="1:6" ht="12.75">
      <c r="A69" s="3" t="s">
        <v>19</v>
      </c>
      <c r="B69" s="3" t="s">
        <v>4</v>
      </c>
      <c r="C69" s="13">
        <v>43821</v>
      </c>
      <c r="D69" s="22">
        <v>87.2874527</v>
      </c>
      <c r="E69" s="4">
        <f t="shared" si="1"/>
        <v>1.745749054</v>
      </c>
      <c r="F69" s="3"/>
    </row>
    <row r="70" spans="1:6" ht="12.75">
      <c r="A70" s="3" t="s">
        <v>19</v>
      </c>
      <c r="B70" s="3" t="s">
        <v>4</v>
      </c>
      <c r="C70" s="13">
        <v>43822</v>
      </c>
      <c r="D70" s="22">
        <v>32.06636429</v>
      </c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3">
        <v>43823</v>
      </c>
      <c r="D71" s="22">
        <v>9.49588871</v>
      </c>
      <c r="E71" s="4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13">
        <v>43824</v>
      </c>
      <c r="D72" s="22">
        <v>8.597385406</v>
      </c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13">
        <v>43825</v>
      </c>
      <c r="D73" s="22">
        <v>10.13317394</v>
      </c>
      <c r="E73" s="4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13">
        <v>43826</v>
      </c>
      <c r="D74" s="22">
        <v>11.86975193</v>
      </c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13">
        <v>43827</v>
      </c>
      <c r="D75" s="22">
        <v>15.11479473</v>
      </c>
      <c r="E75" s="4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13">
        <v>43828</v>
      </c>
      <c r="D76" s="22">
        <v>15.24813366</v>
      </c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13">
        <v>43829</v>
      </c>
      <c r="D77" s="22">
        <v>15.77683544</v>
      </c>
      <c r="E77" s="4" t="str">
        <f t="shared" si="1"/>
        <v>-</v>
      </c>
      <c r="F77" s="3"/>
    </row>
    <row r="78" spans="1:6" ht="12.75">
      <c r="A78" s="3" t="s">
        <v>19</v>
      </c>
      <c r="B78" s="3" t="s">
        <v>4</v>
      </c>
      <c r="C78" s="13">
        <v>43830</v>
      </c>
      <c r="D78" s="22">
        <v>20.06772614</v>
      </c>
      <c r="E78" s="4" t="str">
        <f t="shared" si="1"/>
        <v>-</v>
      </c>
      <c r="F78" s="3"/>
    </row>
    <row r="79" spans="1:6" ht="12.75">
      <c r="A79" s="29" t="s">
        <v>9</v>
      </c>
      <c r="B79" s="30"/>
      <c r="C79" s="30"/>
      <c r="D79" s="5"/>
      <c r="E79" s="15">
        <f>COUNT(D48:D78)</f>
        <v>31</v>
      </c>
      <c r="F79" s="3"/>
    </row>
    <row r="80" spans="1:6" ht="33.75" customHeight="1">
      <c r="A80" s="29" t="s">
        <v>12</v>
      </c>
      <c r="B80" s="31"/>
      <c r="C80" s="31"/>
      <c r="D80" s="31"/>
      <c r="E80" s="16">
        <f>ноември!E80+декември!E79</f>
        <v>362</v>
      </c>
      <c r="F80" s="3"/>
    </row>
    <row r="81" spans="1:6" ht="33.75" customHeight="1">
      <c r="A81" s="29" t="s">
        <v>13</v>
      </c>
      <c r="B81" s="31"/>
      <c r="C81" s="31"/>
      <c r="D81" s="31"/>
      <c r="E81" s="19">
        <f>COUNT(E48:E78)</f>
        <v>17</v>
      </c>
      <c r="F81" s="3"/>
    </row>
    <row r="82" spans="1:6" ht="27.75" customHeight="1">
      <c r="A82" s="32" t="s">
        <v>14</v>
      </c>
      <c r="B82" s="33"/>
      <c r="C82" s="33"/>
      <c r="D82" s="33"/>
      <c r="E82" s="17">
        <f>ноември!E82+декември!E81</f>
        <v>69</v>
      </c>
      <c r="F82" s="3"/>
    </row>
    <row r="83" spans="1:6" ht="12.75">
      <c r="A83" s="34" t="s">
        <v>8</v>
      </c>
      <c r="B83" s="35"/>
      <c r="C83" s="35"/>
      <c r="D83" s="18"/>
      <c r="E83" s="12">
        <f>AVERAGE(D48:D78)</f>
        <v>56.59897963954838</v>
      </c>
      <c r="F83" s="3"/>
    </row>
    <row r="84" spans="1:6" ht="12.75" customHeight="1">
      <c r="A84" s="34" t="s">
        <v>15</v>
      </c>
      <c r="B84" s="35"/>
      <c r="C84" s="35"/>
      <c r="D84" s="18"/>
      <c r="E84" s="12">
        <f>E80/365*100</f>
        <v>99.17808219178083</v>
      </c>
      <c r="F84" s="3"/>
    </row>
    <row r="85" spans="1:5" ht="12.75">
      <c r="A85" s="27" t="s">
        <v>10</v>
      </c>
      <c r="B85" s="27"/>
      <c r="C85" s="27"/>
      <c r="D85" s="27"/>
      <c r="E85" s="27"/>
    </row>
    <row r="86" spans="1:5" ht="15.75">
      <c r="A86" s="28" t="s">
        <v>11</v>
      </c>
      <c r="B86" s="28"/>
      <c r="C86" s="28"/>
      <c r="D86" s="28"/>
      <c r="E86" s="28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>
        <v>43800</v>
      </c>
      <c r="D88" s="22">
        <v>24.55615425</v>
      </c>
      <c r="E88" s="4" t="str">
        <f aca="true" t="shared" si="2" ref="E88:E118">IF(D88/50&gt;1,D88/50,"-")</f>
        <v>-</v>
      </c>
      <c r="F88" s="3"/>
    </row>
    <row r="89" spans="1:6" ht="12.75">
      <c r="A89" s="3" t="s">
        <v>21</v>
      </c>
      <c r="B89" s="3" t="s">
        <v>4</v>
      </c>
      <c r="C89" s="13">
        <v>43801</v>
      </c>
      <c r="D89" s="22">
        <v>74.31490326</v>
      </c>
      <c r="E89" s="4">
        <f t="shared" si="2"/>
        <v>1.4862980652</v>
      </c>
      <c r="F89" s="3"/>
    </row>
    <row r="90" spans="1:6" ht="12.75">
      <c r="A90" s="3" t="s">
        <v>21</v>
      </c>
      <c r="B90" s="3" t="s">
        <v>4</v>
      </c>
      <c r="C90" s="13">
        <v>43802</v>
      </c>
      <c r="D90" s="22">
        <v>85.25601196</v>
      </c>
      <c r="E90" s="4">
        <f t="shared" si="2"/>
        <v>1.7051202392</v>
      </c>
      <c r="F90" s="3"/>
    </row>
    <row r="91" spans="1:6" ht="12.75">
      <c r="A91" s="3" t="s">
        <v>21</v>
      </c>
      <c r="B91" s="3" t="s">
        <v>4</v>
      </c>
      <c r="C91" s="13">
        <v>43803</v>
      </c>
      <c r="D91" s="22">
        <v>48.12306213</v>
      </c>
      <c r="E91" s="4" t="str">
        <f t="shared" si="2"/>
        <v>-</v>
      </c>
      <c r="F91" s="3"/>
    </row>
    <row r="92" spans="1:6" ht="12.75">
      <c r="A92" s="3" t="s">
        <v>21</v>
      </c>
      <c r="B92" s="3" t="s">
        <v>4</v>
      </c>
      <c r="C92" s="13">
        <v>43804</v>
      </c>
      <c r="D92" s="22">
        <v>79.26682281</v>
      </c>
      <c r="E92" s="4">
        <f t="shared" si="2"/>
        <v>1.5853364561999999</v>
      </c>
      <c r="F92" s="3"/>
    </row>
    <row r="93" spans="1:6" ht="12.75">
      <c r="A93" s="3" t="s">
        <v>21</v>
      </c>
      <c r="B93" s="3" t="s">
        <v>4</v>
      </c>
      <c r="C93" s="13">
        <v>43805</v>
      </c>
      <c r="D93" s="22">
        <v>90.72145844</v>
      </c>
      <c r="E93" s="4">
        <f t="shared" si="2"/>
        <v>1.8144291688</v>
      </c>
      <c r="F93" s="3"/>
    </row>
    <row r="94" spans="1:6" ht="12.75">
      <c r="A94" s="3" t="s">
        <v>21</v>
      </c>
      <c r="B94" s="3" t="s">
        <v>4</v>
      </c>
      <c r="C94" s="13">
        <v>43806</v>
      </c>
      <c r="D94" s="22">
        <v>119.4339523</v>
      </c>
      <c r="E94" s="4">
        <f t="shared" si="2"/>
        <v>2.388679046</v>
      </c>
      <c r="F94" s="3"/>
    </row>
    <row r="95" spans="1:6" ht="12.75">
      <c r="A95" s="3" t="s">
        <v>21</v>
      </c>
      <c r="B95" s="3" t="s">
        <v>4</v>
      </c>
      <c r="C95" s="13">
        <v>43807</v>
      </c>
      <c r="D95" s="22">
        <v>46.00745773</v>
      </c>
      <c r="E95" s="4" t="str">
        <f t="shared" si="2"/>
        <v>-</v>
      </c>
      <c r="F95" s="3"/>
    </row>
    <row r="96" spans="1:6" ht="12.75">
      <c r="A96" s="3" t="s">
        <v>21</v>
      </c>
      <c r="B96" s="3" t="s">
        <v>4</v>
      </c>
      <c r="C96" s="13">
        <v>43808</v>
      </c>
      <c r="D96" s="22">
        <v>92.37756348</v>
      </c>
      <c r="E96" s="4">
        <f t="shared" si="2"/>
        <v>1.8475512696</v>
      </c>
      <c r="F96" s="3"/>
    </row>
    <row r="97" spans="1:6" ht="12.75">
      <c r="A97" s="3" t="s">
        <v>21</v>
      </c>
      <c r="B97" s="3" t="s">
        <v>4</v>
      </c>
      <c r="C97" s="13">
        <v>43809</v>
      </c>
      <c r="D97" s="22">
        <v>104.327034</v>
      </c>
      <c r="E97" s="4">
        <f t="shared" si="2"/>
        <v>2.08654068</v>
      </c>
      <c r="F97" s="3"/>
    </row>
    <row r="98" spans="1:6" ht="12.75">
      <c r="A98" s="3" t="s">
        <v>21</v>
      </c>
      <c r="B98" s="3" t="s">
        <v>4</v>
      </c>
      <c r="C98" s="13">
        <v>43810</v>
      </c>
      <c r="D98" s="22">
        <v>91.92954254</v>
      </c>
      <c r="E98" s="4">
        <f t="shared" si="2"/>
        <v>1.8385908508</v>
      </c>
      <c r="F98" s="3"/>
    </row>
    <row r="99" spans="1:6" ht="12.75">
      <c r="A99" s="3" t="s">
        <v>21</v>
      </c>
      <c r="B99" s="3" t="s">
        <v>4</v>
      </c>
      <c r="C99" s="13">
        <v>43811</v>
      </c>
      <c r="D99" s="22">
        <v>82.3265152</v>
      </c>
      <c r="E99" s="4">
        <f t="shared" si="2"/>
        <v>1.6465303040000001</v>
      </c>
      <c r="F99" s="3"/>
    </row>
    <row r="100" spans="1:6" ht="12.75">
      <c r="A100" s="3" t="s">
        <v>21</v>
      </c>
      <c r="B100" s="3" t="s">
        <v>4</v>
      </c>
      <c r="C100" s="13">
        <v>43812</v>
      </c>
      <c r="D100" s="22">
        <v>73.71531677</v>
      </c>
      <c r="E100" s="4">
        <f t="shared" si="2"/>
        <v>1.4743063354000001</v>
      </c>
      <c r="F100" s="3"/>
    </row>
    <row r="101" spans="1:6" ht="12.75">
      <c r="A101" s="3" t="s">
        <v>21</v>
      </c>
      <c r="B101" s="3" t="s">
        <v>4</v>
      </c>
      <c r="C101" s="13">
        <v>43813</v>
      </c>
      <c r="D101" s="22">
        <v>47.70948792</v>
      </c>
      <c r="E101" s="4" t="str">
        <f t="shared" si="2"/>
        <v>-</v>
      </c>
      <c r="F101" s="3"/>
    </row>
    <row r="102" spans="1:6" ht="12.75">
      <c r="A102" s="3" t="s">
        <v>21</v>
      </c>
      <c r="B102" s="3" t="s">
        <v>4</v>
      </c>
      <c r="C102" s="13">
        <v>43814</v>
      </c>
      <c r="D102" s="22">
        <v>45.24241638</v>
      </c>
      <c r="E102" s="4" t="str">
        <f t="shared" si="2"/>
        <v>-</v>
      </c>
      <c r="F102" s="3"/>
    </row>
    <row r="103" spans="1:6" ht="12.75">
      <c r="A103" s="3" t="s">
        <v>21</v>
      </c>
      <c r="B103" s="3" t="s">
        <v>4</v>
      </c>
      <c r="C103" s="13">
        <v>43815</v>
      </c>
      <c r="D103" s="22">
        <v>90.23981476</v>
      </c>
      <c r="E103" s="4">
        <f t="shared" si="2"/>
        <v>1.8047962952</v>
      </c>
      <c r="F103" s="3"/>
    </row>
    <row r="104" spans="1:6" ht="12.75">
      <c r="A104" s="3" t="s">
        <v>21</v>
      </c>
      <c r="B104" s="3" t="s">
        <v>4</v>
      </c>
      <c r="C104" s="13">
        <v>43816</v>
      </c>
      <c r="D104" s="22">
        <v>139.0149994</v>
      </c>
      <c r="E104" s="4">
        <f t="shared" si="2"/>
        <v>2.780299988</v>
      </c>
      <c r="F104" s="3"/>
    </row>
    <row r="105" spans="1:6" ht="12.75">
      <c r="A105" s="3" t="s">
        <v>21</v>
      </c>
      <c r="B105" s="3" t="s">
        <v>4</v>
      </c>
      <c r="C105" s="13">
        <v>43817</v>
      </c>
      <c r="D105" s="22">
        <v>188.3618164</v>
      </c>
      <c r="E105" s="4">
        <f t="shared" si="2"/>
        <v>3.767236328</v>
      </c>
      <c r="F105" s="3"/>
    </row>
    <row r="106" spans="1:6" ht="12.75">
      <c r="A106" s="3" t="s">
        <v>21</v>
      </c>
      <c r="B106" s="3" t="s">
        <v>4</v>
      </c>
      <c r="C106" s="13">
        <v>43818</v>
      </c>
      <c r="D106" s="22">
        <v>126.1057434</v>
      </c>
      <c r="E106" s="4">
        <f t="shared" si="2"/>
        <v>2.522114868</v>
      </c>
      <c r="F106" s="3"/>
    </row>
    <row r="107" spans="1:6" ht="12.75">
      <c r="A107" s="3" t="s">
        <v>21</v>
      </c>
      <c r="B107" s="3" t="s">
        <v>4</v>
      </c>
      <c r="C107" s="13">
        <v>43819</v>
      </c>
      <c r="D107" s="22">
        <v>85.39901733</v>
      </c>
      <c r="E107" s="4">
        <f t="shared" si="2"/>
        <v>1.7079803466</v>
      </c>
      <c r="F107" s="3"/>
    </row>
    <row r="108" spans="1:6" ht="12.75">
      <c r="A108" s="3" t="s">
        <v>21</v>
      </c>
      <c r="B108" s="3" t="s">
        <v>4</v>
      </c>
      <c r="C108" s="13">
        <v>43820</v>
      </c>
      <c r="D108" s="22">
        <v>111.9999161</v>
      </c>
      <c r="E108" s="4">
        <f t="shared" si="2"/>
        <v>2.239998322</v>
      </c>
      <c r="F108" s="3"/>
    </row>
    <row r="109" spans="1:6" ht="12.75">
      <c r="A109" s="3" t="s">
        <v>21</v>
      </c>
      <c r="B109" s="3" t="s">
        <v>4</v>
      </c>
      <c r="C109" s="13">
        <v>43821</v>
      </c>
      <c r="D109" s="22">
        <v>98.92881012</v>
      </c>
      <c r="E109" s="4">
        <f t="shared" si="2"/>
        <v>1.9785762024</v>
      </c>
      <c r="F109" s="3"/>
    </row>
    <row r="110" spans="1:6" ht="12.75">
      <c r="A110" s="3" t="s">
        <v>21</v>
      </c>
      <c r="B110" s="3" t="s">
        <v>4</v>
      </c>
      <c r="C110" s="13">
        <v>43822</v>
      </c>
      <c r="D110" s="22">
        <v>38.43071365</v>
      </c>
      <c r="E110" s="4" t="str">
        <f t="shared" si="2"/>
        <v>-</v>
      </c>
      <c r="F110" s="3"/>
    </row>
    <row r="111" spans="1:6" ht="12.75">
      <c r="A111" s="3" t="s">
        <v>21</v>
      </c>
      <c r="B111" s="3" t="s">
        <v>4</v>
      </c>
      <c r="C111" s="13">
        <v>43823</v>
      </c>
      <c r="D111" s="22">
        <v>12.97839832</v>
      </c>
      <c r="E111" s="4" t="str">
        <f t="shared" si="2"/>
        <v>-</v>
      </c>
      <c r="F111" s="3"/>
    </row>
    <row r="112" spans="1:6" ht="12.75">
      <c r="A112" s="3" t="s">
        <v>21</v>
      </c>
      <c r="B112" s="3" t="s">
        <v>4</v>
      </c>
      <c r="C112" s="13">
        <v>43824</v>
      </c>
      <c r="D112" s="22">
        <v>10.75580597</v>
      </c>
      <c r="E112" s="4" t="str">
        <f t="shared" si="2"/>
        <v>-</v>
      </c>
      <c r="F112" s="3"/>
    </row>
    <row r="113" spans="1:6" ht="12.75">
      <c r="A113" s="3" t="s">
        <v>21</v>
      </c>
      <c r="B113" s="3" t="s">
        <v>4</v>
      </c>
      <c r="C113" s="13">
        <v>43825</v>
      </c>
      <c r="D113" s="22">
        <v>12.73018646</v>
      </c>
      <c r="E113" s="4" t="str">
        <f t="shared" si="2"/>
        <v>-</v>
      </c>
      <c r="F113" s="3"/>
    </row>
    <row r="114" spans="1:6" ht="12.75">
      <c r="A114" s="3" t="s">
        <v>21</v>
      </c>
      <c r="B114" s="3" t="s">
        <v>4</v>
      </c>
      <c r="C114" s="13">
        <v>43826</v>
      </c>
      <c r="D114" s="22">
        <v>14.24398518</v>
      </c>
      <c r="E114" s="4" t="str">
        <f t="shared" si="2"/>
        <v>-</v>
      </c>
      <c r="F114" s="3"/>
    </row>
    <row r="115" spans="1:6" ht="12.75">
      <c r="A115" s="3" t="s">
        <v>21</v>
      </c>
      <c r="B115" s="3" t="s">
        <v>4</v>
      </c>
      <c r="C115" s="13">
        <v>43827</v>
      </c>
      <c r="D115" s="22">
        <v>21.2381916</v>
      </c>
      <c r="E115" s="4" t="str">
        <f t="shared" si="2"/>
        <v>-</v>
      </c>
      <c r="F115" s="3"/>
    </row>
    <row r="116" spans="1:6" ht="12.75">
      <c r="A116" s="3" t="s">
        <v>21</v>
      </c>
      <c r="B116" s="3" t="s">
        <v>4</v>
      </c>
      <c r="C116" s="13">
        <v>43828</v>
      </c>
      <c r="D116" s="22">
        <v>20.64346123</v>
      </c>
      <c r="E116" s="4" t="str">
        <f t="shared" si="2"/>
        <v>-</v>
      </c>
      <c r="F116" s="3"/>
    </row>
    <row r="117" spans="1:6" ht="12.75">
      <c r="A117" s="3" t="s">
        <v>21</v>
      </c>
      <c r="B117" s="3" t="s">
        <v>4</v>
      </c>
      <c r="C117" s="13">
        <v>43829</v>
      </c>
      <c r="D117" s="22">
        <v>21.62715721</v>
      </c>
      <c r="E117" s="4" t="str">
        <f t="shared" si="2"/>
        <v>-</v>
      </c>
      <c r="F117" s="3"/>
    </row>
    <row r="118" spans="1:6" ht="12.75">
      <c r="A118" s="3" t="s">
        <v>21</v>
      </c>
      <c r="B118" s="3" t="s">
        <v>4</v>
      </c>
      <c r="C118" s="13">
        <v>43830</v>
      </c>
      <c r="D118" s="22">
        <v>23.72492981</v>
      </c>
      <c r="E118" s="4" t="str">
        <f t="shared" si="2"/>
        <v>-</v>
      </c>
      <c r="F118" s="3"/>
    </row>
    <row r="119" spans="1:6" ht="12.75">
      <c r="A119" s="29" t="s">
        <v>9</v>
      </c>
      <c r="B119" s="30"/>
      <c r="C119" s="30"/>
      <c r="D119" s="5"/>
      <c r="E119" s="15">
        <f>COUNT(D88:D118)</f>
        <v>31</v>
      </c>
      <c r="F119" s="3"/>
    </row>
    <row r="120" spans="1:6" ht="33.75" customHeight="1">
      <c r="A120" s="29" t="s">
        <v>12</v>
      </c>
      <c r="B120" s="31"/>
      <c r="C120" s="31"/>
      <c r="D120" s="31"/>
      <c r="E120" s="16">
        <f>ноември!E120+декември!E119</f>
        <v>361</v>
      </c>
      <c r="F120" s="3"/>
    </row>
    <row r="121" spans="1:6" ht="33.75" customHeight="1">
      <c r="A121" s="29" t="s">
        <v>13</v>
      </c>
      <c r="B121" s="31"/>
      <c r="C121" s="31"/>
      <c r="D121" s="31"/>
      <c r="E121" s="19">
        <f>COUNT(E88:E118)</f>
        <v>17</v>
      </c>
      <c r="F121" s="3"/>
    </row>
    <row r="122" spans="1:6" ht="27.75" customHeight="1">
      <c r="A122" s="32" t="s">
        <v>14</v>
      </c>
      <c r="B122" s="33"/>
      <c r="C122" s="33"/>
      <c r="D122" s="33"/>
      <c r="E122" s="17">
        <f>ноември!E122+декември!E121</f>
        <v>89</v>
      </c>
      <c r="F122" s="3"/>
    </row>
    <row r="123" spans="1:6" ht="12.75">
      <c r="A123" s="34" t="s">
        <v>8</v>
      </c>
      <c r="B123" s="35"/>
      <c r="C123" s="35"/>
      <c r="D123" s="18"/>
      <c r="E123" s="12">
        <f>AVERAGE(D88:D118)</f>
        <v>68.44292406806451</v>
      </c>
      <c r="F123" s="3"/>
    </row>
    <row r="124" spans="1:6" ht="12.75" customHeight="1">
      <c r="A124" s="34" t="s">
        <v>15</v>
      </c>
      <c r="B124" s="35"/>
      <c r="C124" s="35"/>
      <c r="D124" s="18"/>
      <c r="E124" s="12">
        <f>E120/365*100</f>
        <v>98.9041095890411</v>
      </c>
      <c r="F124" s="3"/>
    </row>
  </sheetData>
  <sheetProtection/>
  <mergeCells count="25">
    <mergeCell ref="A1:E1"/>
    <mergeCell ref="A45:E45"/>
    <mergeCell ref="A46:E46"/>
    <mergeCell ref="A79:C79"/>
    <mergeCell ref="A40:D40"/>
    <mergeCell ref="A42:D42"/>
    <mergeCell ref="A43:C43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23:C123"/>
    <mergeCell ref="A124:C124"/>
    <mergeCell ref="A85:E85"/>
    <mergeCell ref="A86:E86"/>
    <mergeCell ref="A119:C119"/>
    <mergeCell ref="A120:D120"/>
    <mergeCell ref="A121:D121"/>
    <mergeCell ref="A122:D122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zoomScalePageLayoutView="0" workbookViewId="0" topLeftCell="A106">
      <selection activeCell="M87" sqref="M87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25" t="s">
        <v>22</v>
      </c>
      <c r="B1" s="26"/>
      <c r="C1" s="26"/>
      <c r="D1" s="26"/>
      <c r="E1" s="26"/>
    </row>
    <row r="4" spans="1:5" ht="12.75">
      <c r="A4" s="27" t="s">
        <v>10</v>
      </c>
      <c r="B4" s="27"/>
      <c r="C4" s="27"/>
      <c r="D4" s="27"/>
      <c r="E4" s="27"/>
    </row>
    <row r="5" spans="1:5" ht="15.75">
      <c r="A5" s="28" t="s">
        <v>11</v>
      </c>
      <c r="B5" s="28"/>
      <c r="C5" s="28"/>
      <c r="D5" s="28"/>
      <c r="E5" s="28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24">
        <v>43497</v>
      </c>
      <c r="D8" s="22">
        <v>63</v>
      </c>
      <c r="E8" s="21">
        <f aca="true" t="shared" si="0" ref="E8:E38">IF(D8/50&gt;1,D8/50,"-")</f>
        <v>1.26</v>
      </c>
      <c r="F8" s="3"/>
    </row>
    <row r="9" spans="1:6" ht="12.75">
      <c r="A9" s="3" t="s">
        <v>6</v>
      </c>
      <c r="B9" s="3" t="s">
        <v>5</v>
      </c>
      <c r="C9" s="24">
        <v>43498</v>
      </c>
      <c r="D9" s="22">
        <v>87</v>
      </c>
      <c r="E9" s="21">
        <f t="shared" si="0"/>
        <v>1.74</v>
      </c>
      <c r="F9" s="3"/>
    </row>
    <row r="10" spans="1:6" ht="12.75">
      <c r="A10" s="3" t="s">
        <v>6</v>
      </c>
      <c r="B10" s="3" t="s">
        <v>5</v>
      </c>
      <c r="C10" s="24">
        <v>43499</v>
      </c>
      <c r="D10" s="22">
        <v>117</v>
      </c>
      <c r="E10" s="21">
        <f t="shared" si="0"/>
        <v>2.34</v>
      </c>
      <c r="F10" s="3"/>
    </row>
    <row r="11" spans="1:6" ht="12.75">
      <c r="A11" s="3" t="s">
        <v>6</v>
      </c>
      <c r="B11" s="3" t="s">
        <v>5</v>
      </c>
      <c r="C11" s="24">
        <v>43500</v>
      </c>
      <c r="D11" s="22">
        <v>84</v>
      </c>
      <c r="E11" s="21">
        <f t="shared" si="0"/>
        <v>1.68</v>
      </c>
      <c r="F11" s="3"/>
    </row>
    <row r="12" spans="1:6" ht="12.75">
      <c r="A12" s="3" t="s">
        <v>6</v>
      </c>
      <c r="B12" s="3" t="s">
        <v>5</v>
      </c>
      <c r="C12" s="24">
        <v>43501</v>
      </c>
      <c r="D12" s="22">
        <v>53</v>
      </c>
      <c r="E12" s="21">
        <f t="shared" si="0"/>
        <v>1.06</v>
      </c>
      <c r="F12" s="3"/>
    </row>
    <row r="13" spans="1:6" ht="12.75">
      <c r="A13" s="3" t="s">
        <v>6</v>
      </c>
      <c r="B13" s="3" t="s">
        <v>5</v>
      </c>
      <c r="C13" s="24">
        <v>43502</v>
      </c>
      <c r="D13" s="22">
        <v>24</v>
      </c>
      <c r="E13" s="21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24">
        <v>43503</v>
      </c>
      <c r="D14" s="22">
        <v>39</v>
      </c>
      <c r="E14" s="21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24">
        <v>43504</v>
      </c>
      <c r="D15" s="22">
        <v>56</v>
      </c>
      <c r="E15" s="21">
        <f t="shared" si="0"/>
        <v>1.12</v>
      </c>
      <c r="F15" s="3"/>
    </row>
    <row r="16" spans="1:6" ht="12.75">
      <c r="A16" s="3" t="s">
        <v>6</v>
      </c>
      <c r="B16" s="3" t="s">
        <v>5</v>
      </c>
      <c r="C16" s="24">
        <v>43505</v>
      </c>
      <c r="D16" s="22">
        <v>76</v>
      </c>
      <c r="E16" s="21">
        <f t="shared" si="0"/>
        <v>1.52</v>
      </c>
      <c r="F16" s="3"/>
    </row>
    <row r="17" spans="1:6" ht="12.75">
      <c r="A17" s="3" t="s">
        <v>6</v>
      </c>
      <c r="B17" s="3" t="s">
        <v>5</v>
      </c>
      <c r="C17" s="24">
        <v>43506</v>
      </c>
      <c r="D17" s="22">
        <v>93</v>
      </c>
      <c r="E17" s="21">
        <f t="shared" si="0"/>
        <v>1.86</v>
      </c>
      <c r="F17" s="3"/>
    </row>
    <row r="18" spans="1:6" ht="12.75">
      <c r="A18" s="3" t="s">
        <v>6</v>
      </c>
      <c r="B18" s="3" t="s">
        <v>5</v>
      </c>
      <c r="C18" s="24">
        <v>43507</v>
      </c>
      <c r="D18" s="22">
        <v>67</v>
      </c>
      <c r="E18" s="21">
        <f t="shared" si="0"/>
        <v>1.34</v>
      </c>
      <c r="F18" s="3"/>
    </row>
    <row r="19" spans="1:6" ht="12.75">
      <c r="A19" s="3" t="s">
        <v>6</v>
      </c>
      <c r="B19" s="3" t="s">
        <v>5</v>
      </c>
      <c r="C19" s="24">
        <v>43508</v>
      </c>
      <c r="D19" s="22">
        <v>11.4</v>
      </c>
      <c r="E19" s="21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24">
        <v>43509</v>
      </c>
      <c r="D20" s="22">
        <v>34</v>
      </c>
      <c r="E20" s="21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24">
        <v>43510</v>
      </c>
      <c r="D21" s="22">
        <v>22</v>
      </c>
      <c r="E21" s="21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24">
        <v>43511</v>
      </c>
      <c r="D22" s="22">
        <v>32</v>
      </c>
      <c r="E22" s="21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24">
        <v>43512</v>
      </c>
      <c r="D23" s="22">
        <v>53</v>
      </c>
      <c r="E23" s="21">
        <f t="shared" si="0"/>
        <v>1.06</v>
      </c>
      <c r="F23" s="3"/>
    </row>
    <row r="24" spans="1:6" ht="12.75">
      <c r="A24" s="3" t="s">
        <v>6</v>
      </c>
      <c r="B24" s="3" t="s">
        <v>5</v>
      </c>
      <c r="C24" s="24">
        <v>43513</v>
      </c>
      <c r="D24" s="22">
        <v>73</v>
      </c>
      <c r="E24" s="21">
        <f t="shared" si="0"/>
        <v>1.46</v>
      </c>
      <c r="F24" s="3"/>
    </row>
    <row r="25" spans="1:6" ht="12.75">
      <c r="A25" s="3" t="s">
        <v>6</v>
      </c>
      <c r="B25" s="3" t="s">
        <v>5</v>
      </c>
      <c r="C25" s="24">
        <v>43514</v>
      </c>
      <c r="D25" s="22">
        <v>68</v>
      </c>
      <c r="E25" s="21">
        <f t="shared" si="0"/>
        <v>1.36</v>
      </c>
      <c r="F25" s="3"/>
    </row>
    <row r="26" spans="1:6" ht="12.75">
      <c r="A26" s="3" t="s">
        <v>6</v>
      </c>
      <c r="B26" s="3" t="s">
        <v>5</v>
      </c>
      <c r="C26" s="24">
        <v>43515</v>
      </c>
      <c r="D26" s="22">
        <v>75</v>
      </c>
      <c r="E26" s="21">
        <f t="shared" si="0"/>
        <v>1.5</v>
      </c>
      <c r="F26" s="3"/>
    </row>
    <row r="27" spans="1:6" ht="12.75">
      <c r="A27" s="3" t="s">
        <v>6</v>
      </c>
      <c r="B27" s="3" t="s">
        <v>5</v>
      </c>
      <c r="C27" s="24">
        <v>43516</v>
      </c>
      <c r="D27" s="22">
        <v>33</v>
      </c>
      <c r="E27" s="21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24">
        <v>43517</v>
      </c>
      <c r="D28" s="22">
        <v>27</v>
      </c>
      <c r="E28" s="21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24">
        <v>43518</v>
      </c>
      <c r="D29" s="22">
        <v>17</v>
      </c>
      <c r="E29" s="21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24">
        <v>43519</v>
      </c>
      <c r="D30" s="22">
        <v>39</v>
      </c>
      <c r="E30" s="21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24">
        <v>43520</v>
      </c>
      <c r="D31" s="22">
        <v>47</v>
      </c>
      <c r="E31" s="21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24">
        <v>43521</v>
      </c>
      <c r="D32" s="22">
        <v>69</v>
      </c>
      <c r="E32" s="21">
        <f t="shared" si="0"/>
        <v>1.38</v>
      </c>
      <c r="F32" s="3"/>
    </row>
    <row r="33" spans="1:6" ht="12.75">
      <c r="A33" s="3" t="s">
        <v>6</v>
      </c>
      <c r="B33" s="3" t="s">
        <v>5</v>
      </c>
      <c r="C33" s="24">
        <v>43522</v>
      </c>
      <c r="D33" s="22">
        <v>33</v>
      </c>
      <c r="E33" s="21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24">
        <v>43523</v>
      </c>
      <c r="D34" s="22">
        <v>37</v>
      </c>
      <c r="E34" s="21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24">
        <v>43524</v>
      </c>
      <c r="D35" s="22">
        <v>28</v>
      </c>
      <c r="E35" s="21" t="str">
        <f t="shared" si="0"/>
        <v>-</v>
      </c>
      <c r="F35" s="3"/>
    </row>
    <row r="36" spans="1:6" ht="12.75" hidden="1">
      <c r="A36" s="3" t="s">
        <v>6</v>
      </c>
      <c r="B36" s="3" t="s">
        <v>5</v>
      </c>
      <c r="C36" s="24"/>
      <c r="D36" s="22"/>
      <c r="E36" s="21" t="str">
        <f t="shared" si="0"/>
        <v>-</v>
      </c>
      <c r="F36" s="3"/>
    </row>
    <row r="37" spans="1:6" ht="12.75" hidden="1">
      <c r="A37" s="3" t="s">
        <v>6</v>
      </c>
      <c r="B37" s="3" t="s">
        <v>5</v>
      </c>
      <c r="C37" s="24"/>
      <c r="D37" s="14"/>
      <c r="E37" s="21" t="str">
        <f t="shared" si="0"/>
        <v>-</v>
      </c>
      <c r="F37" s="3"/>
    </row>
    <row r="38" spans="1:6" ht="12.75" hidden="1">
      <c r="A38" s="3" t="s">
        <v>6</v>
      </c>
      <c r="B38" s="3" t="s">
        <v>5</v>
      </c>
      <c r="C38" s="24"/>
      <c r="D38" s="14"/>
      <c r="E38" s="21" t="str">
        <f t="shared" si="0"/>
        <v>-</v>
      </c>
      <c r="F38" s="3"/>
    </row>
    <row r="39" spans="1:6" ht="12.75">
      <c r="A39" s="29" t="s">
        <v>9</v>
      </c>
      <c r="B39" s="30"/>
      <c r="C39" s="30"/>
      <c r="D39" s="5"/>
      <c r="E39" s="15">
        <f>COUNT(D8:D38)</f>
        <v>28</v>
      </c>
      <c r="F39" s="3"/>
    </row>
    <row r="40" spans="1:6" ht="33.75" customHeight="1">
      <c r="A40" s="29" t="s">
        <v>12</v>
      </c>
      <c r="B40" s="31"/>
      <c r="C40" s="31"/>
      <c r="D40" s="31"/>
      <c r="E40" s="16">
        <f>януари!E40+февруари!E39</f>
        <v>59</v>
      </c>
      <c r="F40" s="3"/>
    </row>
    <row r="41" spans="1:6" ht="33.75" customHeight="1">
      <c r="A41" s="29" t="s">
        <v>13</v>
      </c>
      <c r="B41" s="31"/>
      <c r="C41" s="31"/>
      <c r="D41" s="31"/>
      <c r="E41" s="19">
        <f>COUNT(E8:E38)</f>
        <v>14</v>
      </c>
      <c r="F41" s="3"/>
    </row>
    <row r="42" spans="1:6" ht="27.75" customHeight="1">
      <c r="A42" s="32" t="s">
        <v>14</v>
      </c>
      <c r="B42" s="33"/>
      <c r="C42" s="33"/>
      <c r="D42" s="33"/>
      <c r="E42" s="17">
        <f>януари!E42+февруари!E41</f>
        <v>29</v>
      </c>
      <c r="F42" s="3"/>
    </row>
    <row r="43" spans="1:6" ht="12.75">
      <c r="A43" s="34" t="s">
        <v>8</v>
      </c>
      <c r="B43" s="35"/>
      <c r="C43" s="35"/>
      <c r="D43" s="18"/>
      <c r="E43" s="12">
        <f>AVERAGE(D8:D38)</f>
        <v>52.050000000000004</v>
      </c>
      <c r="F43" s="3"/>
    </row>
    <row r="44" spans="1:6" ht="12.75" customHeight="1">
      <c r="A44" s="34" t="s">
        <v>15</v>
      </c>
      <c r="B44" s="35"/>
      <c r="C44" s="35"/>
      <c r="D44" s="18"/>
      <c r="E44" s="12">
        <f>E40/59*100</f>
        <v>100</v>
      </c>
      <c r="F44" s="3"/>
    </row>
    <row r="45" spans="1:5" ht="12.75">
      <c r="A45" s="27" t="s">
        <v>10</v>
      </c>
      <c r="B45" s="27"/>
      <c r="C45" s="27"/>
      <c r="D45" s="27"/>
      <c r="E45" s="27"/>
    </row>
    <row r="46" spans="1:5" ht="15.75">
      <c r="A46" s="28" t="s">
        <v>11</v>
      </c>
      <c r="B46" s="28"/>
      <c r="C46" s="28"/>
      <c r="D46" s="28"/>
      <c r="E46" s="28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>
        <v>43497</v>
      </c>
      <c r="D48" s="22">
        <v>65.07320404</v>
      </c>
      <c r="E48" s="21">
        <f aca="true" t="shared" si="1" ref="E48:E78">IF(D48/50&gt;1,D48/50,"-")</f>
        <v>1.3014640807999998</v>
      </c>
      <c r="F48" s="3"/>
    </row>
    <row r="49" spans="1:6" ht="12.75">
      <c r="A49" s="3" t="s">
        <v>19</v>
      </c>
      <c r="B49" s="3" t="s">
        <v>4</v>
      </c>
      <c r="C49" s="13">
        <v>43498</v>
      </c>
      <c r="D49" s="22">
        <v>95.95491791</v>
      </c>
      <c r="E49" s="21">
        <f t="shared" si="1"/>
        <v>1.9190983582</v>
      </c>
      <c r="F49" s="3"/>
    </row>
    <row r="50" spans="1:6" ht="12.75">
      <c r="A50" s="3" t="s">
        <v>19</v>
      </c>
      <c r="B50" s="3" t="s">
        <v>4</v>
      </c>
      <c r="C50" s="13">
        <v>43499</v>
      </c>
      <c r="D50" s="22">
        <v>123.3410263</v>
      </c>
      <c r="E50" s="21">
        <f t="shared" si="1"/>
        <v>2.466820526</v>
      </c>
      <c r="F50" s="3"/>
    </row>
    <row r="51" spans="1:6" ht="12.75">
      <c r="A51" s="3" t="s">
        <v>19</v>
      </c>
      <c r="B51" s="3" t="s">
        <v>4</v>
      </c>
      <c r="C51" s="13">
        <v>43500</v>
      </c>
      <c r="D51" s="22">
        <v>124.8044662</v>
      </c>
      <c r="E51" s="21">
        <f t="shared" si="1"/>
        <v>2.4960893239999997</v>
      </c>
      <c r="F51" s="3"/>
    </row>
    <row r="52" spans="1:6" ht="12.75">
      <c r="A52" s="3" t="s">
        <v>19</v>
      </c>
      <c r="B52" s="3" t="s">
        <v>4</v>
      </c>
      <c r="C52" s="13">
        <v>43501</v>
      </c>
      <c r="D52" s="22">
        <v>64.98023224</v>
      </c>
      <c r="E52" s="21">
        <f t="shared" si="1"/>
        <v>1.2996046448</v>
      </c>
      <c r="F52" s="3"/>
    </row>
    <row r="53" spans="1:6" ht="12.75">
      <c r="A53" s="3" t="s">
        <v>19</v>
      </c>
      <c r="B53" s="3" t="s">
        <v>4</v>
      </c>
      <c r="C53" s="13">
        <v>43502</v>
      </c>
      <c r="D53" s="22">
        <v>32.08324432</v>
      </c>
      <c r="E53" s="21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3">
        <v>43503</v>
      </c>
      <c r="D54" s="22">
        <v>19.87361526</v>
      </c>
      <c r="E54" s="21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3">
        <v>43504</v>
      </c>
      <c r="D55" s="22">
        <v>33.13124084</v>
      </c>
      <c r="E55" s="21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3">
        <v>43505</v>
      </c>
      <c r="D56" s="22">
        <v>55.04613113</v>
      </c>
      <c r="E56" s="21">
        <f t="shared" si="1"/>
        <v>1.1009226226</v>
      </c>
      <c r="F56" s="3"/>
    </row>
    <row r="57" spans="1:6" ht="12.75">
      <c r="A57" s="3" t="s">
        <v>19</v>
      </c>
      <c r="B57" s="3" t="s">
        <v>4</v>
      </c>
      <c r="C57" s="13">
        <v>43506</v>
      </c>
      <c r="D57" s="22">
        <v>84.09060669</v>
      </c>
      <c r="E57" s="21">
        <f t="shared" si="1"/>
        <v>1.6818121338</v>
      </c>
      <c r="F57" s="3"/>
    </row>
    <row r="58" spans="1:6" ht="12.75">
      <c r="A58" s="3" t="s">
        <v>19</v>
      </c>
      <c r="B58" s="3" t="s">
        <v>4</v>
      </c>
      <c r="C58" s="13">
        <v>43507</v>
      </c>
      <c r="D58" s="22">
        <v>108.8628006</v>
      </c>
      <c r="E58" s="21">
        <f t="shared" si="1"/>
        <v>2.177256012</v>
      </c>
      <c r="F58" s="3"/>
    </row>
    <row r="59" spans="1:6" ht="12.75">
      <c r="A59" s="3" t="s">
        <v>19</v>
      </c>
      <c r="B59" s="3" t="s">
        <v>4</v>
      </c>
      <c r="C59" s="13">
        <v>43508</v>
      </c>
      <c r="D59" s="22">
        <v>31.99157143</v>
      </c>
      <c r="E59" s="21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3">
        <v>43509</v>
      </c>
      <c r="D60" s="22">
        <v>25.72058868</v>
      </c>
      <c r="E60" s="21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3">
        <v>43510</v>
      </c>
      <c r="D61" s="22">
        <v>21.79480171</v>
      </c>
      <c r="E61" s="21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3">
        <v>43511</v>
      </c>
      <c r="D62" s="22">
        <v>20.84963989</v>
      </c>
      <c r="E62" s="21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3">
        <v>43512</v>
      </c>
      <c r="D63" s="22">
        <v>29.38160515</v>
      </c>
      <c r="E63" s="21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3">
        <v>43513</v>
      </c>
      <c r="D64" s="22">
        <v>61.3080101</v>
      </c>
      <c r="E64" s="21">
        <f t="shared" si="1"/>
        <v>1.226160202</v>
      </c>
      <c r="F64" s="3"/>
    </row>
    <row r="65" spans="1:6" ht="12.75">
      <c r="A65" s="3" t="s">
        <v>19</v>
      </c>
      <c r="B65" s="3" t="s">
        <v>4</v>
      </c>
      <c r="C65" s="13">
        <v>43514</v>
      </c>
      <c r="D65" s="22">
        <v>72.88484955</v>
      </c>
      <c r="E65" s="21">
        <f t="shared" si="1"/>
        <v>1.457696991</v>
      </c>
      <c r="F65" s="3"/>
    </row>
    <row r="66" spans="1:6" ht="12.75">
      <c r="A66" s="3" t="s">
        <v>19</v>
      </c>
      <c r="B66" s="3" t="s">
        <v>4</v>
      </c>
      <c r="C66" s="13">
        <v>43515</v>
      </c>
      <c r="D66" s="22">
        <v>83.96633148</v>
      </c>
      <c r="E66" s="21">
        <f t="shared" si="1"/>
        <v>1.6793266295999998</v>
      </c>
      <c r="F66" s="3"/>
    </row>
    <row r="67" spans="1:6" ht="12.75">
      <c r="A67" s="3" t="s">
        <v>19</v>
      </c>
      <c r="B67" s="3" t="s">
        <v>4</v>
      </c>
      <c r="C67" s="13">
        <v>43516</v>
      </c>
      <c r="D67" s="22">
        <v>61.15403748</v>
      </c>
      <c r="E67" s="21">
        <f t="shared" si="1"/>
        <v>1.2230807496</v>
      </c>
      <c r="F67" s="3"/>
    </row>
    <row r="68" spans="1:6" ht="12.75">
      <c r="A68" s="3" t="s">
        <v>19</v>
      </c>
      <c r="B68" s="3" t="s">
        <v>4</v>
      </c>
      <c r="C68" s="13">
        <v>43517</v>
      </c>
      <c r="D68" s="22">
        <v>37.08510208</v>
      </c>
      <c r="E68" s="21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3">
        <v>43518</v>
      </c>
      <c r="D69" s="22">
        <v>28.33000755</v>
      </c>
      <c r="E69" s="21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3">
        <v>43519</v>
      </c>
      <c r="D70" s="22">
        <v>15.42079926</v>
      </c>
      <c r="E70" s="21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3">
        <v>43520</v>
      </c>
      <c r="D71" s="22">
        <v>21.4256649</v>
      </c>
      <c r="E71" s="21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13">
        <v>43521</v>
      </c>
      <c r="D72" s="22">
        <v>31.38205528</v>
      </c>
      <c r="E72" s="21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13">
        <v>43522</v>
      </c>
      <c r="D73" s="22">
        <v>29.82878685</v>
      </c>
      <c r="E73" s="21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13">
        <v>43523</v>
      </c>
      <c r="D74" s="22">
        <v>41.14162445</v>
      </c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13">
        <v>43524</v>
      </c>
      <c r="D75" s="22">
        <v>24.55542564</v>
      </c>
      <c r="E75" s="21" t="str">
        <f t="shared" si="1"/>
        <v>-</v>
      </c>
      <c r="F75" s="3"/>
    </row>
    <row r="76" spans="1:6" ht="12.75" hidden="1">
      <c r="A76" s="3" t="s">
        <v>19</v>
      </c>
      <c r="B76" s="3" t="s">
        <v>4</v>
      </c>
      <c r="C76" s="13"/>
      <c r="D76" s="22"/>
      <c r="E76" s="21" t="str">
        <f t="shared" si="1"/>
        <v>-</v>
      </c>
      <c r="F76" s="3"/>
    </row>
    <row r="77" spans="1:6" ht="12.75" hidden="1">
      <c r="A77" s="3" t="s">
        <v>19</v>
      </c>
      <c r="B77" s="3" t="s">
        <v>4</v>
      </c>
      <c r="C77" s="13"/>
      <c r="D77" s="5"/>
      <c r="E77" s="21" t="str">
        <f t="shared" si="1"/>
        <v>-</v>
      </c>
      <c r="F77" s="3"/>
    </row>
    <row r="78" spans="1:6" ht="12.75" hidden="1">
      <c r="A78" s="3" t="s">
        <v>19</v>
      </c>
      <c r="B78" s="3" t="s">
        <v>4</v>
      </c>
      <c r="C78" s="13"/>
      <c r="D78" s="5"/>
      <c r="E78" s="21" t="str">
        <f t="shared" si="1"/>
        <v>-</v>
      </c>
      <c r="F78" s="3"/>
    </row>
    <row r="79" spans="1:6" ht="12.75">
      <c r="A79" s="29" t="s">
        <v>9</v>
      </c>
      <c r="B79" s="30"/>
      <c r="C79" s="30"/>
      <c r="D79" s="5"/>
      <c r="E79" s="15">
        <f>COUNT(D48:D78)</f>
        <v>28</v>
      </c>
      <c r="F79" s="3"/>
    </row>
    <row r="80" spans="1:6" ht="33.75" customHeight="1">
      <c r="A80" s="29" t="s">
        <v>12</v>
      </c>
      <c r="B80" s="31"/>
      <c r="C80" s="31"/>
      <c r="D80" s="31"/>
      <c r="E80" s="16">
        <f>януари!E80+февруари!E79</f>
        <v>59</v>
      </c>
      <c r="F80" s="3"/>
    </row>
    <row r="81" spans="1:6" ht="33.75" customHeight="1">
      <c r="A81" s="29" t="s">
        <v>13</v>
      </c>
      <c r="B81" s="31"/>
      <c r="C81" s="31"/>
      <c r="D81" s="31"/>
      <c r="E81" s="19">
        <f>COUNT(E48:E78)</f>
        <v>12</v>
      </c>
      <c r="F81" s="3"/>
    </row>
    <row r="82" spans="1:6" ht="27.75" customHeight="1">
      <c r="A82" s="32" t="s">
        <v>14</v>
      </c>
      <c r="B82" s="33"/>
      <c r="C82" s="33"/>
      <c r="D82" s="33"/>
      <c r="E82" s="17">
        <f>януари!E82+февруари!E81</f>
        <v>22</v>
      </c>
      <c r="F82" s="3"/>
    </row>
    <row r="83" spans="1:6" ht="12.75">
      <c r="A83" s="34" t="s">
        <v>8</v>
      </c>
      <c r="B83" s="35"/>
      <c r="C83" s="35"/>
      <c r="D83" s="18"/>
      <c r="E83" s="12">
        <f>AVERAGE(D48:D78)</f>
        <v>51.623656678928576</v>
      </c>
      <c r="F83" s="3"/>
    </row>
    <row r="84" spans="1:6" ht="12.75" customHeight="1">
      <c r="A84" s="34" t="s">
        <v>15</v>
      </c>
      <c r="B84" s="35"/>
      <c r="C84" s="35"/>
      <c r="D84" s="18"/>
      <c r="E84" s="12">
        <f>E80/59*100</f>
        <v>100</v>
      </c>
      <c r="F84" s="3"/>
    </row>
    <row r="85" spans="1:5" ht="12.75">
      <c r="A85" s="27" t="s">
        <v>10</v>
      </c>
      <c r="B85" s="27"/>
      <c r="C85" s="27"/>
      <c r="D85" s="27"/>
      <c r="E85" s="27"/>
    </row>
    <row r="86" spans="1:5" ht="15.75">
      <c r="A86" s="28" t="s">
        <v>11</v>
      </c>
      <c r="B86" s="28"/>
      <c r="C86" s="28"/>
      <c r="D86" s="28"/>
      <c r="E86" s="28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>
        <v>43497</v>
      </c>
      <c r="D88" s="22">
        <v>110.2532883</v>
      </c>
      <c r="E88" s="21">
        <f aca="true" t="shared" si="2" ref="E88:E118">IF(D88/50&gt;1,D88/50,"-")</f>
        <v>2.2050657659999997</v>
      </c>
      <c r="F88" s="3"/>
    </row>
    <row r="89" spans="1:6" ht="12.75">
      <c r="A89" s="3" t="s">
        <v>21</v>
      </c>
      <c r="B89" s="3" t="s">
        <v>4</v>
      </c>
      <c r="C89" s="13">
        <v>43498</v>
      </c>
      <c r="D89" s="22">
        <v>124.4452133</v>
      </c>
      <c r="E89" s="21">
        <f t="shared" si="2"/>
        <v>2.488904266</v>
      </c>
      <c r="F89" s="3"/>
    </row>
    <row r="90" spans="1:6" ht="12.75">
      <c r="A90" s="3" t="s">
        <v>21</v>
      </c>
      <c r="B90" s="3" t="s">
        <v>4</v>
      </c>
      <c r="C90" s="13">
        <v>43499</v>
      </c>
      <c r="D90" s="22">
        <v>152.7341919</v>
      </c>
      <c r="E90" s="21">
        <f t="shared" si="2"/>
        <v>3.0546838380000003</v>
      </c>
      <c r="F90" s="3"/>
    </row>
    <row r="91" spans="1:6" ht="12.75">
      <c r="A91" s="3" t="s">
        <v>21</v>
      </c>
      <c r="B91" s="3" t="s">
        <v>4</v>
      </c>
      <c r="C91" s="13">
        <v>43500</v>
      </c>
      <c r="D91" s="22">
        <v>152.3057404</v>
      </c>
      <c r="E91" s="21">
        <f t="shared" si="2"/>
        <v>3.046114808</v>
      </c>
      <c r="F91" s="3"/>
    </row>
    <row r="92" spans="1:6" ht="12.75">
      <c r="A92" s="3" t="s">
        <v>21</v>
      </c>
      <c r="B92" s="3" t="s">
        <v>4</v>
      </c>
      <c r="C92" s="13">
        <v>43501</v>
      </c>
      <c r="D92" s="22">
        <v>90.86075592</v>
      </c>
      <c r="E92" s="21">
        <f t="shared" si="2"/>
        <v>1.8172151184</v>
      </c>
      <c r="F92" s="3"/>
    </row>
    <row r="93" spans="1:6" ht="12.75">
      <c r="A93" s="3" t="s">
        <v>21</v>
      </c>
      <c r="B93" s="3" t="s">
        <v>4</v>
      </c>
      <c r="C93" s="13">
        <v>43502</v>
      </c>
      <c r="D93" s="22">
        <v>43.84334946</v>
      </c>
      <c r="E93" s="21" t="str">
        <f t="shared" si="2"/>
        <v>-</v>
      </c>
      <c r="F93" s="3"/>
    </row>
    <row r="94" spans="1:6" ht="12.75">
      <c r="A94" s="3" t="s">
        <v>21</v>
      </c>
      <c r="B94" s="3" t="s">
        <v>4</v>
      </c>
      <c r="C94" s="13">
        <v>43503</v>
      </c>
      <c r="D94" s="22">
        <v>32.07535934</v>
      </c>
      <c r="E94" s="21" t="str">
        <f t="shared" si="2"/>
        <v>-</v>
      </c>
      <c r="F94" s="3"/>
    </row>
    <row r="95" spans="1:6" ht="12.75">
      <c r="A95" s="3" t="s">
        <v>21</v>
      </c>
      <c r="B95" s="3" t="s">
        <v>4</v>
      </c>
      <c r="C95" s="13">
        <v>43504</v>
      </c>
      <c r="D95" s="22">
        <v>51.551651</v>
      </c>
      <c r="E95" s="21">
        <f t="shared" si="2"/>
        <v>1.03103302</v>
      </c>
      <c r="F95" s="3"/>
    </row>
    <row r="96" spans="1:6" ht="12.75">
      <c r="A96" s="3" t="s">
        <v>21</v>
      </c>
      <c r="B96" s="3" t="s">
        <v>4</v>
      </c>
      <c r="C96" s="13">
        <v>43505</v>
      </c>
      <c r="D96" s="22">
        <v>71.97068787</v>
      </c>
      <c r="E96" s="21">
        <f t="shared" si="2"/>
        <v>1.4394137574</v>
      </c>
      <c r="F96" s="3"/>
    </row>
    <row r="97" spans="1:6" ht="12.75">
      <c r="A97" s="3" t="s">
        <v>21</v>
      </c>
      <c r="B97" s="3" t="s">
        <v>4</v>
      </c>
      <c r="C97" s="13">
        <v>43506</v>
      </c>
      <c r="D97" s="22">
        <v>115.2326279</v>
      </c>
      <c r="E97" s="21">
        <f t="shared" si="2"/>
        <v>2.304652558</v>
      </c>
      <c r="F97" s="3"/>
    </row>
    <row r="98" spans="1:6" ht="12.75">
      <c r="A98" s="3" t="s">
        <v>21</v>
      </c>
      <c r="B98" s="3" t="s">
        <v>4</v>
      </c>
      <c r="C98" s="13">
        <v>43507</v>
      </c>
      <c r="D98" s="22">
        <v>137.6081085</v>
      </c>
      <c r="E98" s="21">
        <f t="shared" si="2"/>
        <v>2.7521621699999996</v>
      </c>
      <c r="F98" s="3"/>
    </row>
    <row r="99" spans="1:6" ht="12.75">
      <c r="A99" s="3" t="s">
        <v>21</v>
      </c>
      <c r="B99" s="3" t="s">
        <v>4</v>
      </c>
      <c r="C99" s="13">
        <v>43508</v>
      </c>
      <c r="D99" s="22">
        <v>41.19184113</v>
      </c>
      <c r="E99" s="21" t="str">
        <f t="shared" si="2"/>
        <v>-</v>
      </c>
      <c r="F99" s="3"/>
    </row>
    <row r="100" spans="1:6" ht="12.75">
      <c r="A100" s="3" t="s">
        <v>21</v>
      </c>
      <c r="B100" s="3" t="s">
        <v>4</v>
      </c>
      <c r="C100" s="13">
        <v>43509</v>
      </c>
      <c r="D100" s="22">
        <v>28.10468292</v>
      </c>
      <c r="E100" s="21" t="str">
        <f t="shared" si="2"/>
        <v>-</v>
      </c>
      <c r="F100" s="3"/>
    </row>
    <row r="101" spans="1:6" ht="12.75">
      <c r="A101" s="3" t="s">
        <v>21</v>
      </c>
      <c r="B101" s="3" t="s">
        <v>4</v>
      </c>
      <c r="C101" s="13">
        <v>43510</v>
      </c>
      <c r="D101" s="14">
        <v>25.50012779</v>
      </c>
      <c r="E101" s="21" t="str">
        <f t="shared" si="2"/>
        <v>-</v>
      </c>
      <c r="F101" s="3"/>
    </row>
    <row r="102" spans="1:6" ht="12.75">
      <c r="A102" s="3" t="s">
        <v>21</v>
      </c>
      <c r="B102" s="3" t="s">
        <v>4</v>
      </c>
      <c r="C102" s="13">
        <v>43511</v>
      </c>
      <c r="D102" s="22">
        <v>29.16508293</v>
      </c>
      <c r="E102" s="21" t="str">
        <f t="shared" si="2"/>
        <v>-</v>
      </c>
      <c r="F102" s="3"/>
    </row>
    <row r="103" spans="1:6" ht="12.75">
      <c r="A103" s="3" t="s">
        <v>21</v>
      </c>
      <c r="B103" s="3" t="s">
        <v>4</v>
      </c>
      <c r="C103" s="13">
        <v>43512</v>
      </c>
      <c r="D103" s="22">
        <v>38.57336044</v>
      </c>
      <c r="E103" s="21" t="str">
        <f t="shared" si="2"/>
        <v>-</v>
      </c>
      <c r="F103" s="3"/>
    </row>
    <row r="104" spans="1:6" ht="12.75">
      <c r="A104" s="3" t="s">
        <v>21</v>
      </c>
      <c r="B104" s="3" t="s">
        <v>4</v>
      </c>
      <c r="C104" s="13">
        <v>43513</v>
      </c>
      <c r="D104" s="22">
        <v>80.47310638</v>
      </c>
      <c r="E104" s="21">
        <f t="shared" si="2"/>
        <v>1.6094621276</v>
      </c>
      <c r="F104" s="3"/>
    </row>
    <row r="105" spans="1:6" ht="12.75">
      <c r="A105" s="3" t="s">
        <v>21</v>
      </c>
      <c r="B105" s="3" t="s">
        <v>4</v>
      </c>
      <c r="C105" s="13">
        <v>43514</v>
      </c>
      <c r="D105" s="22">
        <v>143.2180634</v>
      </c>
      <c r="E105" s="21">
        <f t="shared" si="2"/>
        <v>2.864361268</v>
      </c>
      <c r="F105" s="3"/>
    </row>
    <row r="106" spans="1:6" ht="12.75">
      <c r="A106" s="3" t="s">
        <v>21</v>
      </c>
      <c r="B106" s="3" t="s">
        <v>4</v>
      </c>
      <c r="C106" s="13">
        <v>43515</v>
      </c>
      <c r="D106" s="22">
        <v>125.275795</v>
      </c>
      <c r="E106" s="21">
        <f t="shared" si="2"/>
        <v>2.5055159000000002</v>
      </c>
      <c r="F106" s="3"/>
    </row>
    <row r="107" spans="1:6" ht="12.75">
      <c r="A107" s="3" t="s">
        <v>21</v>
      </c>
      <c r="B107" s="3" t="s">
        <v>4</v>
      </c>
      <c r="C107" s="13">
        <v>43516</v>
      </c>
      <c r="D107" s="22">
        <v>85.13656616</v>
      </c>
      <c r="E107" s="21">
        <f t="shared" si="2"/>
        <v>1.7027313232</v>
      </c>
      <c r="F107" s="3"/>
    </row>
    <row r="108" spans="1:6" ht="12.75">
      <c r="A108" s="3" t="s">
        <v>21</v>
      </c>
      <c r="B108" s="3" t="s">
        <v>4</v>
      </c>
      <c r="C108" s="13">
        <v>43517</v>
      </c>
      <c r="D108" s="22">
        <v>45.762043</v>
      </c>
      <c r="E108" s="21" t="str">
        <f t="shared" si="2"/>
        <v>-</v>
      </c>
      <c r="F108" s="3"/>
    </row>
    <row r="109" spans="1:6" ht="12.75">
      <c r="A109" s="3" t="s">
        <v>21</v>
      </c>
      <c r="B109" s="3" t="s">
        <v>4</v>
      </c>
      <c r="C109" s="13">
        <v>43518</v>
      </c>
      <c r="D109" s="22">
        <v>41.6206398</v>
      </c>
      <c r="E109" s="21" t="str">
        <f t="shared" si="2"/>
        <v>-</v>
      </c>
      <c r="F109" s="3"/>
    </row>
    <row r="110" spans="1:6" ht="12.75">
      <c r="A110" s="3" t="s">
        <v>21</v>
      </c>
      <c r="B110" s="3" t="s">
        <v>4</v>
      </c>
      <c r="C110" s="13">
        <v>43519</v>
      </c>
      <c r="D110" s="22">
        <v>18.87130547</v>
      </c>
      <c r="E110" s="21" t="str">
        <f t="shared" si="2"/>
        <v>-</v>
      </c>
      <c r="F110" s="3"/>
    </row>
    <row r="111" spans="1:6" ht="12.75">
      <c r="A111" s="3" t="s">
        <v>21</v>
      </c>
      <c r="B111" s="3" t="s">
        <v>4</v>
      </c>
      <c r="C111" s="13">
        <v>43520</v>
      </c>
      <c r="D111" s="22">
        <v>31.30108452</v>
      </c>
      <c r="E111" s="21" t="str">
        <f t="shared" si="2"/>
        <v>-</v>
      </c>
      <c r="F111" s="3"/>
    </row>
    <row r="112" spans="1:6" ht="12.75">
      <c r="A112" s="3" t="s">
        <v>21</v>
      </c>
      <c r="B112" s="3" t="s">
        <v>4</v>
      </c>
      <c r="C112" s="13">
        <v>43521</v>
      </c>
      <c r="D112" s="22">
        <v>37.20754623</v>
      </c>
      <c r="E112" s="21" t="str">
        <f t="shared" si="2"/>
        <v>-</v>
      </c>
      <c r="F112" s="3"/>
    </row>
    <row r="113" spans="1:6" ht="12.75">
      <c r="A113" s="3" t="s">
        <v>21</v>
      </c>
      <c r="B113" s="3" t="s">
        <v>4</v>
      </c>
      <c r="C113" s="13">
        <v>43522</v>
      </c>
      <c r="D113" s="22">
        <v>33.82335663</v>
      </c>
      <c r="E113" s="21" t="str">
        <f t="shared" si="2"/>
        <v>-</v>
      </c>
      <c r="F113" s="3"/>
    </row>
    <row r="114" spans="1:6" ht="12.75">
      <c r="A114" s="3" t="s">
        <v>21</v>
      </c>
      <c r="B114" s="3" t="s">
        <v>4</v>
      </c>
      <c r="C114" s="13">
        <v>43523</v>
      </c>
      <c r="D114" s="22">
        <v>55.20685959</v>
      </c>
      <c r="E114" s="21">
        <f t="shared" si="2"/>
        <v>1.1041371918</v>
      </c>
      <c r="F114" s="3"/>
    </row>
    <row r="115" spans="1:6" ht="12.75">
      <c r="A115" s="3" t="s">
        <v>21</v>
      </c>
      <c r="B115" s="3" t="s">
        <v>4</v>
      </c>
      <c r="C115" s="13">
        <v>43524</v>
      </c>
      <c r="D115" s="22">
        <v>32.97243118</v>
      </c>
      <c r="E115" s="21" t="str">
        <f t="shared" si="2"/>
        <v>-</v>
      </c>
      <c r="F115" s="3"/>
    </row>
    <row r="116" spans="1:6" ht="12.75" hidden="1">
      <c r="A116" s="3" t="s">
        <v>21</v>
      </c>
      <c r="B116" s="3" t="s">
        <v>4</v>
      </c>
      <c r="C116" s="13"/>
      <c r="D116" s="22"/>
      <c r="E116" s="21" t="str">
        <f t="shared" si="2"/>
        <v>-</v>
      </c>
      <c r="F116" s="3"/>
    </row>
    <row r="117" spans="1:6" ht="12.75" hidden="1">
      <c r="A117" s="3" t="s">
        <v>21</v>
      </c>
      <c r="B117" s="3" t="s">
        <v>4</v>
      </c>
      <c r="C117" s="13"/>
      <c r="D117" s="5"/>
      <c r="E117" s="21" t="str">
        <f t="shared" si="2"/>
        <v>-</v>
      </c>
      <c r="F117" s="3"/>
    </row>
    <row r="118" spans="1:6" ht="12.75" hidden="1">
      <c r="A118" s="3" t="s">
        <v>21</v>
      </c>
      <c r="B118" s="3" t="s">
        <v>4</v>
      </c>
      <c r="C118" s="13"/>
      <c r="D118" s="5"/>
      <c r="E118" s="21" t="str">
        <f t="shared" si="2"/>
        <v>-</v>
      </c>
      <c r="F118" s="3"/>
    </row>
    <row r="119" spans="1:6" ht="12.75">
      <c r="A119" s="29" t="s">
        <v>9</v>
      </c>
      <c r="B119" s="30"/>
      <c r="C119" s="30"/>
      <c r="D119" s="5"/>
      <c r="E119" s="15">
        <f>COUNT(D88:D118)</f>
        <v>28</v>
      </c>
      <c r="F119" s="3"/>
    </row>
    <row r="120" spans="1:6" ht="33.75" customHeight="1">
      <c r="A120" s="29" t="s">
        <v>12</v>
      </c>
      <c r="B120" s="31"/>
      <c r="C120" s="31"/>
      <c r="D120" s="31"/>
      <c r="E120" s="16">
        <f>януари!E120+февруари!E119</f>
        <v>59</v>
      </c>
      <c r="F120" s="3"/>
    </row>
    <row r="121" spans="1:6" ht="33.75" customHeight="1">
      <c r="A121" s="29" t="s">
        <v>13</v>
      </c>
      <c r="B121" s="31"/>
      <c r="C121" s="31"/>
      <c r="D121" s="31"/>
      <c r="E121" s="19">
        <f>COUNT(E88:E118)</f>
        <v>14</v>
      </c>
      <c r="F121" s="3"/>
    </row>
    <row r="122" spans="1:6" ht="27.75" customHeight="1">
      <c r="A122" s="32" t="s">
        <v>14</v>
      </c>
      <c r="B122" s="33"/>
      <c r="C122" s="33"/>
      <c r="D122" s="33"/>
      <c r="E122" s="17">
        <f>януари!E122+февруари!E121</f>
        <v>30</v>
      </c>
      <c r="F122" s="3"/>
    </row>
    <row r="123" spans="1:6" ht="12.75">
      <c r="A123" s="34" t="s">
        <v>8</v>
      </c>
      <c r="B123" s="35"/>
      <c r="C123" s="35"/>
      <c r="D123" s="18"/>
      <c r="E123" s="12">
        <f>AVERAGE(D88:D118)</f>
        <v>70.58160237357141</v>
      </c>
      <c r="F123" s="3"/>
    </row>
    <row r="124" spans="1:6" ht="12.75" customHeight="1">
      <c r="A124" s="34" t="s">
        <v>15</v>
      </c>
      <c r="B124" s="35"/>
      <c r="C124" s="35"/>
      <c r="D124" s="18"/>
      <c r="E124" s="12">
        <f>E120/59*100</f>
        <v>100</v>
      </c>
      <c r="F124" s="3"/>
    </row>
  </sheetData>
  <sheetProtection/>
  <mergeCells count="25">
    <mergeCell ref="A1:E1"/>
    <mergeCell ref="A45:E45"/>
    <mergeCell ref="A46:E46"/>
    <mergeCell ref="A79:C79"/>
    <mergeCell ref="A40:D40"/>
    <mergeCell ref="A42:D42"/>
    <mergeCell ref="A43:C43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23:C123"/>
    <mergeCell ref="A124:C124"/>
    <mergeCell ref="A85:E85"/>
    <mergeCell ref="A86:E86"/>
    <mergeCell ref="A119:C119"/>
    <mergeCell ref="A120:D120"/>
    <mergeCell ref="A121:D121"/>
    <mergeCell ref="A122:D122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zoomScalePageLayoutView="0" workbookViewId="0" topLeftCell="A97">
      <selection activeCell="S41" sqref="S41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25" t="s">
        <v>24</v>
      </c>
      <c r="B1" s="26"/>
      <c r="C1" s="26"/>
      <c r="D1" s="26"/>
      <c r="E1" s="26"/>
    </row>
    <row r="4" spans="1:5" ht="12.75">
      <c r="A4" s="27" t="s">
        <v>10</v>
      </c>
      <c r="B4" s="27"/>
      <c r="C4" s="27"/>
      <c r="D4" s="27"/>
      <c r="E4" s="27"/>
    </row>
    <row r="5" spans="1:5" ht="15.75">
      <c r="A5" s="28" t="s">
        <v>11</v>
      </c>
      <c r="B5" s="28"/>
      <c r="C5" s="28"/>
      <c r="D5" s="28"/>
      <c r="E5" s="28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20">
        <v>43525</v>
      </c>
      <c r="D8" s="22">
        <v>27</v>
      </c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20">
        <v>43526</v>
      </c>
      <c r="D9" s="22">
        <v>37</v>
      </c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20">
        <v>43527</v>
      </c>
      <c r="D10" s="22">
        <v>53</v>
      </c>
      <c r="E10" s="4">
        <f t="shared" si="0"/>
        <v>1.06</v>
      </c>
      <c r="F10" s="3"/>
    </row>
    <row r="11" spans="1:6" ht="12.75">
      <c r="A11" s="3" t="s">
        <v>6</v>
      </c>
      <c r="B11" s="3" t="s">
        <v>5</v>
      </c>
      <c r="C11" s="20">
        <v>43528</v>
      </c>
      <c r="D11" s="22">
        <v>56</v>
      </c>
      <c r="E11" s="4">
        <f t="shared" si="0"/>
        <v>1.12</v>
      </c>
      <c r="F11" s="3"/>
    </row>
    <row r="12" spans="1:6" ht="12.75">
      <c r="A12" s="3" t="s">
        <v>6</v>
      </c>
      <c r="B12" s="3" t="s">
        <v>5</v>
      </c>
      <c r="C12" s="20">
        <v>43529</v>
      </c>
      <c r="D12" s="22">
        <v>43</v>
      </c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20">
        <v>43530</v>
      </c>
      <c r="D13" s="22">
        <v>31</v>
      </c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20">
        <v>43531</v>
      </c>
      <c r="D14" s="22">
        <v>51</v>
      </c>
      <c r="E14" s="4">
        <f t="shared" si="0"/>
        <v>1.02</v>
      </c>
      <c r="F14" s="3"/>
    </row>
    <row r="15" spans="1:6" ht="12.75">
      <c r="A15" s="3" t="s">
        <v>6</v>
      </c>
      <c r="B15" s="3" t="s">
        <v>5</v>
      </c>
      <c r="C15" s="20">
        <v>43532</v>
      </c>
      <c r="D15" s="22">
        <v>57</v>
      </c>
      <c r="E15" s="4">
        <f t="shared" si="0"/>
        <v>1.14</v>
      </c>
      <c r="F15" s="3"/>
    </row>
    <row r="16" spans="1:6" ht="12.75">
      <c r="A16" s="3" t="s">
        <v>6</v>
      </c>
      <c r="B16" s="3" t="s">
        <v>5</v>
      </c>
      <c r="C16" s="20">
        <v>43533</v>
      </c>
      <c r="D16" s="22">
        <v>34</v>
      </c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20">
        <v>43534</v>
      </c>
      <c r="D17" s="22">
        <v>23</v>
      </c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20">
        <v>43535</v>
      </c>
      <c r="D18" s="22">
        <v>27</v>
      </c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20">
        <v>43536</v>
      </c>
      <c r="D19" s="22">
        <v>19</v>
      </c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20">
        <v>43537</v>
      </c>
      <c r="D20" s="22">
        <v>33</v>
      </c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20">
        <v>43538</v>
      </c>
      <c r="D21" s="22">
        <v>49</v>
      </c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20">
        <v>43539</v>
      </c>
      <c r="D22" s="22">
        <v>24</v>
      </c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20">
        <v>43540</v>
      </c>
      <c r="D23" s="22">
        <v>13</v>
      </c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20">
        <v>43541</v>
      </c>
      <c r="D24" s="22">
        <v>27</v>
      </c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20">
        <v>43542</v>
      </c>
      <c r="D25" s="22">
        <v>27</v>
      </c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20">
        <v>43543</v>
      </c>
      <c r="D26" s="22">
        <v>25</v>
      </c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20">
        <v>43544</v>
      </c>
      <c r="D27" s="22">
        <v>33</v>
      </c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20">
        <v>43545</v>
      </c>
      <c r="D28" s="22">
        <v>31</v>
      </c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20">
        <v>43546</v>
      </c>
      <c r="D29" s="22">
        <v>32</v>
      </c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20">
        <v>43547</v>
      </c>
      <c r="D30" s="22">
        <v>30</v>
      </c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20">
        <v>43548</v>
      </c>
      <c r="D31" s="22">
        <v>32</v>
      </c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20">
        <v>43549</v>
      </c>
      <c r="D32" s="22">
        <v>32</v>
      </c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20">
        <v>43550</v>
      </c>
      <c r="D33" s="22">
        <v>20</v>
      </c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20">
        <v>43551</v>
      </c>
      <c r="D34" s="22">
        <v>26</v>
      </c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20">
        <v>43552</v>
      </c>
      <c r="D35" s="22">
        <v>28</v>
      </c>
      <c r="E35" s="4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20">
        <v>43553</v>
      </c>
      <c r="D36" s="22">
        <v>29</v>
      </c>
      <c r="E36" s="4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20">
        <v>43554</v>
      </c>
      <c r="D37" s="22">
        <v>30</v>
      </c>
      <c r="E37" s="4" t="str">
        <f t="shared" si="0"/>
        <v>-</v>
      </c>
      <c r="F37" s="3"/>
    </row>
    <row r="38" spans="1:6" ht="12.75">
      <c r="A38" s="3" t="s">
        <v>6</v>
      </c>
      <c r="B38" s="3" t="s">
        <v>5</v>
      </c>
      <c r="C38" s="20">
        <v>43555</v>
      </c>
      <c r="D38" s="22">
        <v>30</v>
      </c>
      <c r="E38" s="4" t="str">
        <f t="shared" si="0"/>
        <v>-</v>
      </c>
      <c r="F38" s="3"/>
    </row>
    <row r="39" spans="1:6" ht="12.75">
      <c r="A39" s="29" t="s">
        <v>9</v>
      </c>
      <c r="B39" s="30"/>
      <c r="C39" s="30"/>
      <c r="D39" s="5"/>
      <c r="E39" s="15">
        <f>COUNT(D8:D38)</f>
        <v>31</v>
      </c>
      <c r="F39" s="3"/>
    </row>
    <row r="40" spans="1:6" ht="33.75" customHeight="1">
      <c r="A40" s="29" t="s">
        <v>12</v>
      </c>
      <c r="B40" s="31"/>
      <c r="C40" s="31"/>
      <c r="D40" s="31"/>
      <c r="E40" s="16">
        <f>февруари!E40+март!E39</f>
        <v>90</v>
      </c>
      <c r="F40" s="3"/>
    </row>
    <row r="41" spans="1:6" ht="33.75" customHeight="1">
      <c r="A41" s="29" t="s">
        <v>13</v>
      </c>
      <c r="B41" s="31"/>
      <c r="C41" s="31"/>
      <c r="D41" s="31"/>
      <c r="E41" s="19">
        <f>COUNT(E8:E38)</f>
        <v>4</v>
      </c>
      <c r="F41" s="3"/>
    </row>
    <row r="42" spans="1:6" ht="27.75" customHeight="1">
      <c r="A42" s="32" t="s">
        <v>14</v>
      </c>
      <c r="B42" s="33"/>
      <c r="C42" s="33"/>
      <c r="D42" s="33"/>
      <c r="E42" s="17">
        <f>февруари!E42+март!E41</f>
        <v>33</v>
      </c>
      <c r="F42" s="3"/>
    </row>
    <row r="43" spans="1:6" ht="12.75">
      <c r="A43" s="34" t="s">
        <v>8</v>
      </c>
      <c r="B43" s="35"/>
      <c r="C43" s="35"/>
      <c r="D43" s="18"/>
      <c r="E43" s="12">
        <f>AVERAGE(D8:D38)</f>
        <v>32.54838709677419</v>
      </c>
      <c r="F43" s="3"/>
    </row>
    <row r="44" spans="1:6" ht="12.75" customHeight="1">
      <c r="A44" s="34" t="s">
        <v>15</v>
      </c>
      <c r="B44" s="35"/>
      <c r="C44" s="35"/>
      <c r="D44" s="18"/>
      <c r="E44" s="12">
        <f>E40/90*100</f>
        <v>100</v>
      </c>
      <c r="F44" s="3"/>
    </row>
    <row r="45" spans="1:5" ht="12.75">
      <c r="A45" s="27" t="s">
        <v>10</v>
      </c>
      <c r="B45" s="27"/>
      <c r="C45" s="27"/>
      <c r="D45" s="27"/>
      <c r="E45" s="27"/>
    </row>
    <row r="46" spans="1:5" ht="15.75">
      <c r="A46" s="28" t="s">
        <v>11</v>
      </c>
      <c r="B46" s="28"/>
      <c r="C46" s="28"/>
      <c r="D46" s="28"/>
      <c r="E46" s="28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20">
        <v>43525</v>
      </c>
      <c r="D48" s="22">
        <v>28.04949188</v>
      </c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20">
        <v>43526</v>
      </c>
      <c r="D49" s="22">
        <v>27.98340607</v>
      </c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20">
        <v>43527</v>
      </c>
      <c r="D50" s="22">
        <v>32.16239548</v>
      </c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20">
        <v>43528</v>
      </c>
      <c r="D51" s="22">
        <v>38.18561935</v>
      </c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20">
        <v>43529</v>
      </c>
      <c r="D52" s="22">
        <v>54.9911232</v>
      </c>
      <c r="E52" s="4">
        <f t="shared" si="1"/>
        <v>1.0998224639999998</v>
      </c>
      <c r="F52" s="3"/>
    </row>
    <row r="53" spans="1:6" ht="12.75">
      <c r="A53" s="3" t="s">
        <v>19</v>
      </c>
      <c r="B53" s="3" t="s">
        <v>4</v>
      </c>
      <c r="C53" s="20">
        <v>43530</v>
      </c>
      <c r="D53" s="22">
        <v>38.80773926</v>
      </c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20">
        <v>43531</v>
      </c>
      <c r="D54" s="22">
        <v>49.94255066</v>
      </c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20">
        <v>43532</v>
      </c>
      <c r="D55" s="22">
        <v>72.89998627</v>
      </c>
      <c r="E55" s="4">
        <f t="shared" si="1"/>
        <v>1.4579997254</v>
      </c>
      <c r="F55" s="3"/>
    </row>
    <row r="56" spans="1:6" ht="12.75">
      <c r="A56" s="3" t="s">
        <v>19</v>
      </c>
      <c r="B56" s="3" t="s">
        <v>4</v>
      </c>
      <c r="C56" s="20">
        <v>43533</v>
      </c>
      <c r="D56" s="22">
        <v>52.10792542</v>
      </c>
      <c r="E56" s="4">
        <f t="shared" si="1"/>
        <v>1.0421585084</v>
      </c>
      <c r="F56" s="3"/>
    </row>
    <row r="57" spans="1:6" ht="12.75">
      <c r="A57" s="3" t="s">
        <v>19</v>
      </c>
      <c r="B57" s="3" t="s">
        <v>4</v>
      </c>
      <c r="C57" s="20">
        <v>43534</v>
      </c>
      <c r="D57" s="22">
        <v>35.71129227</v>
      </c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20">
        <v>43535</v>
      </c>
      <c r="D58" s="22">
        <v>33.20651627</v>
      </c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20">
        <v>43536</v>
      </c>
      <c r="D59" s="22">
        <v>17.53995132</v>
      </c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20">
        <v>43537</v>
      </c>
      <c r="D60" s="22">
        <v>18.48503685</v>
      </c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20">
        <v>43538</v>
      </c>
      <c r="D61" s="22">
        <v>35.10300446</v>
      </c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20">
        <v>43539</v>
      </c>
      <c r="D62" s="22">
        <v>29.1489048</v>
      </c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20">
        <v>43540</v>
      </c>
      <c r="D63" s="22">
        <v>23.37482452</v>
      </c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20">
        <v>43541</v>
      </c>
      <c r="D64" s="22">
        <v>24.81884003</v>
      </c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20">
        <v>43542</v>
      </c>
      <c r="D65" s="22">
        <v>34.5305748</v>
      </c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20">
        <v>43543</v>
      </c>
      <c r="D66" s="22">
        <v>45.27378464</v>
      </c>
      <c r="E66" s="4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20">
        <v>43544</v>
      </c>
      <c r="D67" s="22">
        <v>35.62408066</v>
      </c>
      <c r="E67" s="4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20">
        <v>43545</v>
      </c>
      <c r="D68" s="22">
        <v>27.93638802</v>
      </c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20">
        <v>43546</v>
      </c>
      <c r="D69" s="22">
        <v>29.0858078</v>
      </c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20">
        <v>43547</v>
      </c>
      <c r="D70" s="22">
        <v>37.35912704</v>
      </c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20">
        <v>43548</v>
      </c>
      <c r="D71" s="22">
        <v>36.51161957</v>
      </c>
      <c r="E71" s="4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20">
        <v>43549</v>
      </c>
      <c r="D72" s="22">
        <v>42.01087189</v>
      </c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20">
        <v>43550</v>
      </c>
      <c r="D73" s="22">
        <v>40.0412674</v>
      </c>
      <c r="E73" s="4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20">
        <v>43551</v>
      </c>
      <c r="D74" s="22">
        <v>27.28047943</v>
      </c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20">
        <v>43552</v>
      </c>
      <c r="D75" s="22">
        <v>31.48485565</v>
      </c>
      <c r="E75" s="4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20">
        <v>43553</v>
      </c>
      <c r="D76" s="22">
        <v>32.59325027</v>
      </c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20">
        <v>43554</v>
      </c>
      <c r="D77" s="22">
        <v>32.85201645</v>
      </c>
      <c r="E77" s="4" t="str">
        <f t="shared" si="1"/>
        <v>-</v>
      </c>
      <c r="F77" s="3"/>
    </row>
    <row r="78" spans="1:6" ht="12.75">
      <c r="A78" s="3" t="s">
        <v>19</v>
      </c>
      <c r="B78" s="3" t="s">
        <v>4</v>
      </c>
      <c r="C78" s="20">
        <v>43555</v>
      </c>
      <c r="D78" s="22">
        <v>32.30327225</v>
      </c>
      <c r="E78" s="4" t="str">
        <f t="shared" si="1"/>
        <v>-</v>
      </c>
      <c r="F78" s="3"/>
    </row>
    <row r="79" spans="1:6" ht="12.75">
      <c r="A79" s="29" t="s">
        <v>9</v>
      </c>
      <c r="B79" s="30"/>
      <c r="C79" s="30"/>
      <c r="D79" s="5"/>
      <c r="E79" s="15">
        <f>COUNT(D48:D78)</f>
        <v>31</v>
      </c>
      <c r="F79" s="3"/>
    </row>
    <row r="80" spans="1:6" ht="33.75" customHeight="1">
      <c r="A80" s="29" t="s">
        <v>12</v>
      </c>
      <c r="B80" s="31"/>
      <c r="C80" s="31"/>
      <c r="D80" s="31"/>
      <c r="E80" s="16">
        <f>февруари!E80+март!E79</f>
        <v>90</v>
      </c>
      <c r="F80" s="3"/>
    </row>
    <row r="81" spans="1:6" ht="33.75" customHeight="1">
      <c r="A81" s="29" t="s">
        <v>13</v>
      </c>
      <c r="B81" s="31"/>
      <c r="C81" s="31"/>
      <c r="D81" s="31"/>
      <c r="E81" s="19">
        <f>COUNT(E48:E78)</f>
        <v>3</v>
      </c>
      <c r="F81" s="3"/>
    </row>
    <row r="82" spans="1:6" ht="27.75" customHeight="1">
      <c r="A82" s="32" t="s">
        <v>14</v>
      </c>
      <c r="B82" s="33"/>
      <c r="C82" s="33"/>
      <c r="D82" s="33"/>
      <c r="E82" s="17">
        <f>февруари!E82+март!E81</f>
        <v>25</v>
      </c>
      <c r="F82" s="3"/>
    </row>
    <row r="83" spans="1:6" ht="12.75">
      <c r="A83" s="34" t="s">
        <v>8</v>
      </c>
      <c r="B83" s="35"/>
      <c r="C83" s="35"/>
      <c r="D83" s="18"/>
      <c r="E83" s="12">
        <f>AVERAGE(D48:D78)</f>
        <v>35.400193676774194</v>
      </c>
      <c r="F83" s="3"/>
    </row>
    <row r="84" spans="1:6" ht="12.75" customHeight="1">
      <c r="A84" s="34" t="s">
        <v>15</v>
      </c>
      <c r="B84" s="35"/>
      <c r="C84" s="35"/>
      <c r="D84" s="18"/>
      <c r="E84" s="12">
        <f>E80/90*100</f>
        <v>100</v>
      </c>
      <c r="F84" s="3"/>
    </row>
    <row r="85" spans="1:5" ht="12.75">
      <c r="A85" s="27" t="s">
        <v>10</v>
      </c>
      <c r="B85" s="27"/>
      <c r="C85" s="27"/>
      <c r="D85" s="27"/>
      <c r="E85" s="27"/>
    </row>
    <row r="86" spans="1:5" ht="15.75">
      <c r="A86" s="28" t="s">
        <v>11</v>
      </c>
      <c r="B86" s="28"/>
      <c r="C86" s="28"/>
      <c r="D86" s="28"/>
      <c r="E86" s="28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20">
        <v>43525</v>
      </c>
      <c r="D88" s="22">
        <v>31.76528931</v>
      </c>
      <c r="E88" s="4" t="str">
        <f aca="true" t="shared" si="2" ref="E88:E118">IF(D88/50&gt;1,D88/50,"-")</f>
        <v>-</v>
      </c>
      <c r="F88" s="3"/>
    </row>
    <row r="89" spans="1:6" ht="12.75">
      <c r="A89" s="3" t="s">
        <v>21</v>
      </c>
      <c r="B89" s="3" t="s">
        <v>4</v>
      </c>
      <c r="C89" s="20">
        <v>43526</v>
      </c>
      <c r="D89" s="22">
        <v>32.11283112</v>
      </c>
      <c r="E89" s="4" t="str">
        <f t="shared" si="2"/>
        <v>-</v>
      </c>
      <c r="F89" s="3"/>
    </row>
    <row r="90" spans="1:6" ht="12.75">
      <c r="A90" s="3" t="s">
        <v>21</v>
      </c>
      <c r="B90" s="3" t="s">
        <v>4</v>
      </c>
      <c r="C90" s="20">
        <v>43527</v>
      </c>
      <c r="D90" s="22">
        <v>39.57475662</v>
      </c>
      <c r="E90" s="4" t="str">
        <f t="shared" si="2"/>
        <v>-</v>
      </c>
      <c r="F90" s="3"/>
    </row>
    <row r="91" spans="1:6" ht="12.75">
      <c r="A91" s="3" t="s">
        <v>21</v>
      </c>
      <c r="B91" s="3" t="s">
        <v>4</v>
      </c>
      <c r="C91" s="20">
        <v>43528</v>
      </c>
      <c r="D91" s="22">
        <v>44.14175415</v>
      </c>
      <c r="E91" s="4" t="str">
        <f t="shared" si="2"/>
        <v>-</v>
      </c>
      <c r="F91" s="3"/>
    </row>
    <row r="92" spans="1:6" ht="12.75">
      <c r="A92" s="3" t="s">
        <v>21</v>
      </c>
      <c r="B92" s="3" t="s">
        <v>4</v>
      </c>
      <c r="C92" s="20">
        <v>43529</v>
      </c>
      <c r="D92" s="22">
        <v>70.64130402</v>
      </c>
      <c r="E92" s="4">
        <f t="shared" si="2"/>
        <v>1.4128260804000001</v>
      </c>
      <c r="F92" s="3"/>
    </row>
    <row r="93" spans="1:6" ht="12.75">
      <c r="A93" s="3" t="s">
        <v>21</v>
      </c>
      <c r="B93" s="3" t="s">
        <v>4</v>
      </c>
      <c r="C93" s="20">
        <v>43530</v>
      </c>
      <c r="D93" s="22">
        <v>42.34512711</v>
      </c>
      <c r="E93" s="4" t="str">
        <f t="shared" si="2"/>
        <v>-</v>
      </c>
      <c r="F93" s="3"/>
    </row>
    <row r="94" spans="1:6" ht="12.75">
      <c r="A94" s="3" t="s">
        <v>21</v>
      </c>
      <c r="B94" s="3" t="s">
        <v>4</v>
      </c>
      <c r="C94" s="20">
        <v>43531</v>
      </c>
      <c r="D94" s="22">
        <v>51.08079147</v>
      </c>
      <c r="E94" s="4">
        <f t="shared" si="2"/>
        <v>1.0216158294</v>
      </c>
      <c r="F94" s="3"/>
    </row>
    <row r="95" spans="1:6" ht="12.75">
      <c r="A95" s="3" t="s">
        <v>21</v>
      </c>
      <c r="B95" s="3" t="s">
        <v>4</v>
      </c>
      <c r="C95" s="20">
        <v>43532</v>
      </c>
      <c r="D95" s="22">
        <v>85.54375458</v>
      </c>
      <c r="E95" s="4">
        <f t="shared" si="2"/>
        <v>1.7108750916</v>
      </c>
      <c r="F95" s="3"/>
    </row>
    <row r="96" spans="1:6" ht="12.75">
      <c r="A96" s="3" t="s">
        <v>21</v>
      </c>
      <c r="B96" s="3" t="s">
        <v>4</v>
      </c>
      <c r="C96" s="20">
        <v>43533</v>
      </c>
      <c r="D96" s="22">
        <v>68.34755707</v>
      </c>
      <c r="E96" s="4">
        <f t="shared" si="2"/>
        <v>1.3669511414</v>
      </c>
      <c r="F96" s="3"/>
    </row>
    <row r="97" spans="1:6" ht="12.75">
      <c r="A97" s="3" t="s">
        <v>21</v>
      </c>
      <c r="B97" s="3" t="s">
        <v>4</v>
      </c>
      <c r="C97" s="20">
        <v>43534</v>
      </c>
      <c r="D97" s="22">
        <v>38.2326622</v>
      </c>
      <c r="E97" s="4" t="str">
        <f t="shared" si="2"/>
        <v>-</v>
      </c>
      <c r="F97" s="3"/>
    </row>
    <row r="98" spans="1:6" ht="12.75">
      <c r="A98" s="3" t="s">
        <v>21</v>
      </c>
      <c r="B98" s="3" t="s">
        <v>4</v>
      </c>
      <c r="C98" s="20">
        <v>43535</v>
      </c>
      <c r="D98" s="22">
        <v>39.90548325</v>
      </c>
      <c r="E98" s="4" t="str">
        <f t="shared" si="2"/>
        <v>-</v>
      </c>
      <c r="F98" s="3"/>
    </row>
    <row r="99" spans="1:6" ht="12.75">
      <c r="A99" s="3" t="s">
        <v>21</v>
      </c>
      <c r="B99" s="3" t="s">
        <v>4</v>
      </c>
      <c r="C99" s="20">
        <v>43536</v>
      </c>
      <c r="D99" s="22">
        <v>20.36026192</v>
      </c>
      <c r="E99" s="4" t="str">
        <f t="shared" si="2"/>
        <v>-</v>
      </c>
      <c r="F99" s="3"/>
    </row>
    <row r="100" spans="1:6" ht="12.75">
      <c r="A100" s="3" t="s">
        <v>21</v>
      </c>
      <c r="B100" s="3" t="s">
        <v>4</v>
      </c>
      <c r="C100" s="20">
        <v>43537</v>
      </c>
      <c r="D100" s="22">
        <v>25.62859917</v>
      </c>
      <c r="E100" s="4" t="str">
        <f t="shared" si="2"/>
        <v>-</v>
      </c>
      <c r="F100" s="3"/>
    </row>
    <row r="101" spans="1:6" ht="12.75">
      <c r="A101" s="3" t="s">
        <v>21</v>
      </c>
      <c r="B101" s="3" t="s">
        <v>4</v>
      </c>
      <c r="C101" s="20">
        <v>43538</v>
      </c>
      <c r="D101" s="22">
        <v>41.24553299</v>
      </c>
      <c r="E101" s="4" t="str">
        <f t="shared" si="2"/>
        <v>-</v>
      </c>
      <c r="F101" s="3"/>
    </row>
    <row r="102" spans="1:6" ht="12.75">
      <c r="A102" s="3" t="s">
        <v>21</v>
      </c>
      <c r="B102" s="3" t="s">
        <v>4</v>
      </c>
      <c r="C102" s="20">
        <v>43539</v>
      </c>
      <c r="D102" s="22">
        <v>37.28929138</v>
      </c>
      <c r="E102" s="4" t="str">
        <f t="shared" si="2"/>
        <v>-</v>
      </c>
      <c r="F102" s="3"/>
    </row>
    <row r="103" spans="1:6" ht="12.75">
      <c r="A103" s="3" t="s">
        <v>21</v>
      </c>
      <c r="B103" s="3" t="s">
        <v>4</v>
      </c>
      <c r="C103" s="20">
        <v>43540</v>
      </c>
      <c r="D103" s="22">
        <v>27.17445564</v>
      </c>
      <c r="E103" s="4" t="str">
        <f t="shared" si="2"/>
        <v>-</v>
      </c>
      <c r="F103" s="3"/>
    </row>
    <row r="104" spans="1:6" ht="12.75">
      <c r="A104" s="3" t="s">
        <v>21</v>
      </c>
      <c r="B104" s="3" t="s">
        <v>4</v>
      </c>
      <c r="C104" s="20">
        <v>43541</v>
      </c>
      <c r="D104" s="22">
        <v>20.14010811</v>
      </c>
      <c r="E104" s="4" t="str">
        <f t="shared" si="2"/>
        <v>-</v>
      </c>
      <c r="F104" s="3"/>
    </row>
    <row r="105" spans="1:6" ht="12.75">
      <c r="A105" s="3" t="s">
        <v>21</v>
      </c>
      <c r="B105" s="3" t="s">
        <v>4</v>
      </c>
      <c r="C105" s="20">
        <v>43542</v>
      </c>
      <c r="D105" s="22">
        <v>40.09703064</v>
      </c>
      <c r="E105" s="4" t="str">
        <f t="shared" si="2"/>
        <v>-</v>
      </c>
      <c r="F105" s="3"/>
    </row>
    <row r="106" spans="1:6" ht="12.75">
      <c r="A106" s="3" t="s">
        <v>21</v>
      </c>
      <c r="B106" s="3" t="s">
        <v>4</v>
      </c>
      <c r="C106" s="20">
        <v>43543</v>
      </c>
      <c r="D106" s="22">
        <v>41.67990112</v>
      </c>
      <c r="E106" s="4" t="str">
        <f t="shared" si="2"/>
        <v>-</v>
      </c>
      <c r="F106" s="3"/>
    </row>
    <row r="107" spans="1:6" ht="12.75">
      <c r="A107" s="3" t="s">
        <v>21</v>
      </c>
      <c r="B107" s="3" t="s">
        <v>4</v>
      </c>
      <c r="C107" s="20">
        <v>43544</v>
      </c>
      <c r="D107" s="22">
        <v>35.28885269</v>
      </c>
      <c r="E107" s="4" t="str">
        <f t="shared" si="2"/>
        <v>-</v>
      </c>
      <c r="F107" s="3"/>
    </row>
    <row r="108" spans="1:6" ht="12.75">
      <c r="A108" s="3" t="s">
        <v>21</v>
      </c>
      <c r="B108" s="3" t="s">
        <v>4</v>
      </c>
      <c r="C108" s="20">
        <v>43545</v>
      </c>
      <c r="D108" s="22">
        <v>35.27930069</v>
      </c>
      <c r="E108" s="4" t="str">
        <f t="shared" si="2"/>
        <v>-</v>
      </c>
      <c r="F108" s="3"/>
    </row>
    <row r="109" spans="1:6" ht="12.75">
      <c r="A109" s="3" t="s">
        <v>21</v>
      </c>
      <c r="B109" s="3" t="s">
        <v>4</v>
      </c>
      <c r="C109" s="20">
        <v>43546</v>
      </c>
      <c r="D109" s="22">
        <v>35.66089249</v>
      </c>
      <c r="E109" s="4" t="str">
        <f t="shared" si="2"/>
        <v>-</v>
      </c>
      <c r="F109" s="3"/>
    </row>
    <row r="110" spans="1:6" ht="12.75">
      <c r="A110" s="3" t="s">
        <v>21</v>
      </c>
      <c r="B110" s="3" t="s">
        <v>4</v>
      </c>
      <c r="C110" s="20">
        <v>43547</v>
      </c>
      <c r="D110" s="22">
        <v>43.43532944</v>
      </c>
      <c r="E110" s="4" t="str">
        <f t="shared" si="2"/>
        <v>-</v>
      </c>
      <c r="F110" s="3"/>
    </row>
    <row r="111" spans="1:6" ht="12.75">
      <c r="A111" s="3" t="s">
        <v>21</v>
      </c>
      <c r="B111" s="3" t="s">
        <v>4</v>
      </c>
      <c r="C111" s="20">
        <v>43548</v>
      </c>
      <c r="D111" s="22">
        <v>33.23016357</v>
      </c>
      <c r="E111" s="4" t="str">
        <f t="shared" si="2"/>
        <v>-</v>
      </c>
      <c r="F111" s="3"/>
    </row>
    <row r="112" spans="1:6" ht="12.75">
      <c r="A112" s="3" t="s">
        <v>21</v>
      </c>
      <c r="B112" s="3" t="s">
        <v>4</v>
      </c>
      <c r="C112" s="20">
        <v>43549</v>
      </c>
      <c r="D112" s="22">
        <v>46.89748764</v>
      </c>
      <c r="E112" s="4" t="str">
        <f t="shared" si="2"/>
        <v>-</v>
      </c>
      <c r="F112" s="3"/>
    </row>
    <row r="113" spans="1:6" ht="12.75">
      <c r="A113" s="3" t="s">
        <v>21</v>
      </c>
      <c r="B113" s="3" t="s">
        <v>4</v>
      </c>
      <c r="C113" s="20">
        <v>43550</v>
      </c>
      <c r="D113" s="22">
        <v>42.5438652</v>
      </c>
      <c r="E113" s="4" t="str">
        <f t="shared" si="2"/>
        <v>-</v>
      </c>
      <c r="F113" s="3"/>
    </row>
    <row r="114" spans="1:6" ht="12.75">
      <c r="A114" s="3" t="s">
        <v>21</v>
      </c>
      <c r="B114" s="3" t="s">
        <v>4</v>
      </c>
      <c r="C114" s="20">
        <v>43551</v>
      </c>
      <c r="D114" s="22">
        <v>26.76274681</v>
      </c>
      <c r="E114" s="4" t="str">
        <f t="shared" si="2"/>
        <v>-</v>
      </c>
      <c r="F114" s="3"/>
    </row>
    <row r="115" spans="1:6" ht="12.75">
      <c r="A115" s="3" t="s">
        <v>21</v>
      </c>
      <c r="B115" s="3" t="s">
        <v>4</v>
      </c>
      <c r="C115" s="20">
        <v>43552</v>
      </c>
      <c r="D115" s="22">
        <v>29.86379051</v>
      </c>
      <c r="E115" s="4" t="str">
        <f t="shared" si="2"/>
        <v>-</v>
      </c>
      <c r="F115" s="3"/>
    </row>
    <row r="116" spans="1:6" ht="12.75">
      <c r="A116" s="3" t="s">
        <v>21</v>
      </c>
      <c r="B116" s="3" t="s">
        <v>4</v>
      </c>
      <c r="C116" s="20">
        <v>43553</v>
      </c>
      <c r="D116" s="22">
        <v>31.1812439</v>
      </c>
      <c r="E116" s="4" t="str">
        <f t="shared" si="2"/>
        <v>-</v>
      </c>
      <c r="F116" s="3"/>
    </row>
    <row r="117" spans="1:6" ht="12.75">
      <c r="A117" s="3" t="s">
        <v>21</v>
      </c>
      <c r="B117" s="3" t="s">
        <v>4</v>
      </c>
      <c r="C117" s="20">
        <v>43554</v>
      </c>
      <c r="D117" s="22">
        <v>34.35484695</v>
      </c>
      <c r="E117" s="4" t="str">
        <f t="shared" si="2"/>
        <v>-</v>
      </c>
      <c r="F117" s="3"/>
    </row>
    <row r="118" spans="1:6" ht="12.75">
      <c r="A118" s="3" t="s">
        <v>21</v>
      </c>
      <c r="B118" s="3" t="s">
        <v>4</v>
      </c>
      <c r="C118" s="20">
        <v>43555</v>
      </c>
      <c r="D118" s="22">
        <v>35.87808228</v>
      </c>
      <c r="E118" s="4" t="str">
        <f t="shared" si="2"/>
        <v>-</v>
      </c>
      <c r="F118" s="3"/>
    </row>
    <row r="119" spans="1:6" ht="12.75">
      <c r="A119" s="29" t="s">
        <v>9</v>
      </c>
      <c r="B119" s="30"/>
      <c r="C119" s="30"/>
      <c r="D119" s="5"/>
      <c r="E119" s="15">
        <f>COUNT(D88:D118)</f>
        <v>31</v>
      </c>
      <c r="F119" s="3"/>
    </row>
    <row r="120" spans="1:6" ht="33.75" customHeight="1">
      <c r="A120" s="29" t="s">
        <v>12</v>
      </c>
      <c r="B120" s="31"/>
      <c r="C120" s="31"/>
      <c r="D120" s="31"/>
      <c r="E120" s="16">
        <f>февруари!E120+март!E119</f>
        <v>90</v>
      </c>
      <c r="F120" s="3"/>
    </row>
    <row r="121" spans="1:6" ht="33.75" customHeight="1">
      <c r="A121" s="29" t="s">
        <v>13</v>
      </c>
      <c r="B121" s="31"/>
      <c r="C121" s="31"/>
      <c r="D121" s="31"/>
      <c r="E121" s="19">
        <f>COUNT(E88:E118)</f>
        <v>4</v>
      </c>
      <c r="F121" s="3"/>
    </row>
    <row r="122" spans="1:6" ht="27.75" customHeight="1">
      <c r="A122" s="32" t="s">
        <v>14</v>
      </c>
      <c r="B122" s="33"/>
      <c r="C122" s="33"/>
      <c r="D122" s="33"/>
      <c r="E122" s="17">
        <f>февруари!E122+март!E121</f>
        <v>34</v>
      </c>
      <c r="F122" s="3"/>
    </row>
    <row r="123" spans="1:6" ht="12.75">
      <c r="A123" s="34" t="s">
        <v>8</v>
      </c>
      <c r="B123" s="35"/>
      <c r="C123" s="35"/>
      <c r="D123" s="18"/>
      <c r="E123" s="12">
        <f>AVERAGE(D88:D118)</f>
        <v>39.60268045290322</v>
      </c>
      <c r="F123" s="3"/>
    </row>
    <row r="124" spans="1:6" ht="12.75" customHeight="1">
      <c r="A124" s="34" t="s">
        <v>15</v>
      </c>
      <c r="B124" s="35"/>
      <c r="C124" s="35"/>
      <c r="D124" s="18"/>
      <c r="E124" s="12">
        <f>E120/90*100</f>
        <v>100</v>
      </c>
      <c r="F124" s="3"/>
    </row>
  </sheetData>
  <sheetProtection/>
  <mergeCells count="25">
    <mergeCell ref="A121:D121"/>
    <mergeCell ref="A122:D122"/>
    <mergeCell ref="A123:C123"/>
    <mergeCell ref="A124:C124"/>
    <mergeCell ref="A85:E85"/>
    <mergeCell ref="A86:E86"/>
    <mergeCell ref="A119:C119"/>
    <mergeCell ref="A120:D120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:E1"/>
    <mergeCell ref="A45:E45"/>
    <mergeCell ref="A46:E46"/>
    <mergeCell ref="A79:C79"/>
    <mergeCell ref="A40:D40"/>
    <mergeCell ref="A42:D42"/>
    <mergeCell ref="A43:C43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zoomScalePageLayoutView="0" workbookViewId="0" topLeftCell="A97">
      <selection activeCell="L109" sqref="L109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25" t="s">
        <v>25</v>
      </c>
      <c r="B1" s="26"/>
      <c r="C1" s="26"/>
      <c r="D1" s="26"/>
      <c r="E1" s="26"/>
    </row>
    <row r="4" spans="1:5" ht="12.75">
      <c r="A4" s="27" t="s">
        <v>10</v>
      </c>
      <c r="B4" s="27"/>
      <c r="C4" s="27"/>
      <c r="D4" s="27"/>
      <c r="E4" s="27"/>
    </row>
    <row r="5" spans="1:5" ht="15.75">
      <c r="A5" s="28" t="s">
        <v>11</v>
      </c>
      <c r="B5" s="28"/>
      <c r="C5" s="28"/>
      <c r="D5" s="28"/>
      <c r="E5" s="28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13">
        <v>43556</v>
      </c>
      <c r="D8" s="22">
        <v>28</v>
      </c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3">
        <v>43557</v>
      </c>
      <c r="D9" s="22">
        <v>31</v>
      </c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3">
        <v>43558</v>
      </c>
      <c r="D10" s="22">
        <v>44</v>
      </c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3">
        <v>43559</v>
      </c>
      <c r="D11" s="22">
        <v>47</v>
      </c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3">
        <v>43560</v>
      </c>
      <c r="D12" s="22">
        <v>42</v>
      </c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3">
        <v>43561</v>
      </c>
      <c r="D13" s="22">
        <v>31</v>
      </c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3">
        <v>43562</v>
      </c>
      <c r="D14" s="22">
        <v>61</v>
      </c>
      <c r="E14" s="4">
        <f t="shared" si="0"/>
        <v>1.22</v>
      </c>
      <c r="F14" s="3"/>
    </row>
    <row r="15" spans="1:6" ht="12.75">
      <c r="A15" s="3" t="s">
        <v>6</v>
      </c>
      <c r="B15" s="3" t="s">
        <v>5</v>
      </c>
      <c r="C15" s="13">
        <v>43563</v>
      </c>
      <c r="D15" s="22">
        <v>36</v>
      </c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3">
        <v>43564</v>
      </c>
      <c r="D16" s="22">
        <v>29</v>
      </c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3">
        <v>43565</v>
      </c>
      <c r="D17" s="14">
        <v>37</v>
      </c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3">
        <v>43566</v>
      </c>
      <c r="D18" s="22">
        <v>24</v>
      </c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3">
        <v>43567</v>
      </c>
      <c r="D19" s="22">
        <v>25</v>
      </c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3">
        <v>43568</v>
      </c>
      <c r="D20" s="22">
        <v>17</v>
      </c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3">
        <v>43569</v>
      </c>
      <c r="D21" s="22">
        <v>13.6</v>
      </c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3">
        <v>43570</v>
      </c>
      <c r="D22" s="22">
        <v>27</v>
      </c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3">
        <v>43571</v>
      </c>
      <c r="D23" s="22">
        <v>20</v>
      </c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3">
        <v>43572</v>
      </c>
      <c r="D24" s="22">
        <v>22</v>
      </c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3">
        <v>43573</v>
      </c>
      <c r="D25" s="22">
        <v>18</v>
      </c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3">
        <v>43574</v>
      </c>
      <c r="D26" s="14">
        <v>19</v>
      </c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3">
        <v>43575</v>
      </c>
      <c r="D27" s="22">
        <v>27</v>
      </c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3">
        <v>43576</v>
      </c>
      <c r="D28" s="22">
        <v>29</v>
      </c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3">
        <v>43577</v>
      </c>
      <c r="D29" s="22">
        <v>28</v>
      </c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3">
        <v>43578</v>
      </c>
      <c r="D30" s="22">
        <v>40</v>
      </c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3">
        <v>43579</v>
      </c>
      <c r="D31" s="14">
        <v>40</v>
      </c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3">
        <v>43580</v>
      </c>
      <c r="D32" s="14">
        <v>47</v>
      </c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3">
        <v>43581</v>
      </c>
      <c r="D33" s="22">
        <v>71</v>
      </c>
      <c r="E33" s="4">
        <f t="shared" si="0"/>
        <v>1.42</v>
      </c>
      <c r="F33" s="3"/>
    </row>
    <row r="34" spans="1:6" ht="12.75">
      <c r="A34" s="3" t="s">
        <v>6</v>
      </c>
      <c r="B34" s="3" t="s">
        <v>5</v>
      </c>
      <c r="C34" s="13">
        <v>43584</v>
      </c>
      <c r="D34" s="22">
        <v>15</v>
      </c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3">
        <v>43585</v>
      </c>
      <c r="D35" s="22">
        <v>47</v>
      </c>
      <c r="E35" s="4" t="str">
        <f t="shared" si="0"/>
        <v>-</v>
      </c>
      <c r="F35" s="3"/>
    </row>
    <row r="36" spans="1:6" ht="12.75" hidden="1">
      <c r="A36" s="3" t="s">
        <v>6</v>
      </c>
      <c r="B36" s="3" t="s">
        <v>5</v>
      </c>
      <c r="C36" s="13"/>
      <c r="D36" s="22"/>
      <c r="E36" s="4" t="str">
        <f t="shared" si="0"/>
        <v>-</v>
      </c>
      <c r="F36" s="3"/>
    </row>
    <row r="37" spans="1:6" ht="12.75" hidden="1">
      <c r="A37" s="3" t="s">
        <v>6</v>
      </c>
      <c r="B37" s="3" t="s">
        <v>5</v>
      </c>
      <c r="C37" s="13"/>
      <c r="D37" s="22"/>
      <c r="E37" s="4" t="str">
        <f t="shared" si="0"/>
        <v>-</v>
      </c>
      <c r="F37" s="3"/>
    </row>
    <row r="38" spans="1:6" ht="12.75" hidden="1">
      <c r="A38" s="3" t="s">
        <v>6</v>
      </c>
      <c r="B38" s="3" t="s">
        <v>5</v>
      </c>
      <c r="C38" s="13"/>
      <c r="D38" s="14"/>
      <c r="E38" s="4" t="str">
        <f t="shared" si="0"/>
        <v>-</v>
      </c>
      <c r="F38" s="3"/>
    </row>
    <row r="39" spans="1:6" ht="12.75">
      <c r="A39" s="29" t="s">
        <v>9</v>
      </c>
      <c r="B39" s="30"/>
      <c r="C39" s="30"/>
      <c r="D39" s="5"/>
      <c r="E39" s="15">
        <f>COUNT(D8:D38)</f>
        <v>28</v>
      </c>
      <c r="F39" s="3"/>
    </row>
    <row r="40" spans="1:6" ht="33.75" customHeight="1">
      <c r="A40" s="29" t="s">
        <v>12</v>
      </c>
      <c r="B40" s="31"/>
      <c r="C40" s="31"/>
      <c r="D40" s="31"/>
      <c r="E40" s="16">
        <f>март!E40+април!E39</f>
        <v>118</v>
      </c>
      <c r="F40" s="3"/>
    </row>
    <row r="41" spans="1:6" ht="33.75" customHeight="1">
      <c r="A41" s="29" t="s">
        <v>13</v>
      </c>
      <c r="B41" s="31"/>
      <c r="C41" s="31"/>
      <c r="D41" s="31"/>
      <c r="E41" s="19">
        <f>COUNT(E8:E38)</f>
        <v>2</v>
      </c>
      <c r="F41" s="3"/>
    </row>
    <row r="42" spans="1:6" ht="27.75" customHeight="1">
      <c r="A42" s="32" t="s">
        <v>14</v>
      </c>
      <c r="B42" s="33"/>
      <c r="C42" s="33"/>
      <c r="D42" s="33"/>
      <c r="E42" s="17">
        <f>март!E42+април!E41</f>
        <v>35</v>
      </c>
      <c r="F42" s="3"/>
    </row>
    <row r="43" spans="1:6" ht="12.75">
      <c r="A43" s="34" t="s">
        <v>8</v>
      </c>
      <c r="B43" s="35"/>
      <c r="C43" s="35"/>
      <c r="D43" s="18"/>
      <c r="E43" s="12">
        <f>AVERAGE(D8:D38)</f>
        <v>32.7</v>
      </c>
      <c r="F43" s="3"/>
    </row>
    <row r="44" spans="1:6" ht="12.75" customHeight="1">
      <c r="A44" s="34" t="s">
        <v>15</v>
      </c>
      <c r="B44" s="35"/>
      <c r="C44" s="35"/>
      <c r="D44" s="18"/>
      <c r="E44" s="12">
        <f>E40/120*100</f>
        <v>98.33333333333333</v>
      </c>
      <c r="F44" s="3"/>
    </row>
    <row r="45" spans="1:5" ht="12.75">
      <c r="A45" s="27" t="s">
        <v>10</v>
      </c>
      <c r="B45" s="27"/>
      <c r="C45" s="27"/>
      <c r="D45" s="27"/>
      <c r="E45" s="27"/>
    </row>
    <row r="46" spans="1:5" ht="15.75">
      <c r="A46" s="28" t="s">
        <v>11</v>
      </c>
      <c r="B46" s="28"/>
      <c r="C46" s="28"/>
      <c r="D46" s="28"/>
      <c r="E46" s="28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>
        <v>43556</v>
      </c>
      <c r="D48" s="22">
        <v>38.29051208</v>
      </c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13">
        <v>43557</v>
      </c>
      <c r="D49" s="22">
        <v>41.32595825</v>
      </c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3">
        <v>43558</v>
      </c>
      <c r="D50" s="22">
        <v>38.8911438</v>
      </c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3">
        <v>43559</v>
      </c>
      <c r="D51" s="22">
        <v>47.17016602</v>
      </c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3">
        <v>43560</v>
      </c>
      <c r="D52" s="22">
        <v>43.18864822</v>
      </c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3">
        <v>43561</v>
      </c>
      <c r="D53" s="22">
        <v>32.82680893</v>
      </c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3">
        <v>43562</v>
      </c>
      <c r="D54" s="22">
        <v>31.89101219</v>
      </c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3">
        <v>43563</v>
      </c>
      <c r="D55" s="22">
        <v>42.53319168</v>
      </c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3">
        <v>43564</v>
      </c>
      <c r="D56" s="22">
        <v>22.43215179</v>
      </c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3">
        <v>43565</v>
      </c>
      <c r="D57" s="22">
        <v>17.67682076</v>
      </c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3">
        <v>43566</v>
      </c>
      <c r="D58" s="22">
        <v>19.29003143</v>
      </c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3">
        <v>43567</v>
      </c>
      <c r="D59" s="22">
        <v>25.28696251</v>
      </c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3">
        <v>43568</v>
      </c>
      <c r="D60" s="22">
        <v>11.24685764</v>
      </c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3">
        <v>43569</v>
      </c>
      <c r="D61" s="22">
        <v>8.509944916</v>
      </c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3">
        <v>43570</v>
      </c>
      <c r="D62" s="22">
        <v>9.936736107</v>
      </c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3">
        <v>43571</v>
      </c>
      <c r="D63" s="22">
        <v>20.66026878</v>
      </c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3">
        <v>43572</v>
      </c>
      <c r="D64" s="22">
        <v>19.91445351</v>
      </c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13">
        <v>43573</v>
      </c>
      <c r="D65" s="22">
        <v>21.15677834</v>
      </c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3">
        <v>43574</v>
      </c>
      <c r="D66" s="22">
        <v>14.75500584</v>
      </c>
      <c r="E66" s="4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13">
        <v>43575</v>
      </c>
      <c r="D67" s="22">
        <v>16.57830238</v>
      </c>
      <c r="E67" s="4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13">
        <v>43576</v>
      </c>
      <c r="D68" s="22">
        <v>25.39453316</v>
      </c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3">
        <v>43577</v>
      </c>
      <c r="D69" s="22">
        <v>29.25435066</v>
      </c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3">
        <v>43578</v>
      </c>
      <c r="D70" s="22">
        <v>24.39526939</v>
      </c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3">
        <v>43579</v>
      </c>
      <c r="D71" s="22">
        <v>24.81619453</v>
      </c>
      <c r="E71" s="4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13">
        <v>43580</v>
      </c>
      <c r="D72" s="22">
        <v>36.46315384</v>
      </c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13">
        <v>43581</v>
      </c>
      <c r="D73" s="22">
        <v>48.09870148</v>
      </c>
      <c r="E73" s="4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13">
        <v>43582</v>
      </c>
      <c r="D74" s="22">
        <v>37.51847458</v>
      </c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13">
        <v>43583</v>
      </c>
      <c r="D75" s="22">
        <v>17.82486153</v>
      </c>
      <c r="E75" s="4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13">
        <v>43584</v>
      </c>
      <c r="D76" s="22">
        <v>27.41789818</v>
      </c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13">
        <v>43585</v>
      </c>
      <c r="D77" s="22">
        <v>28.29011726</v>
      </c>
      <c r="E77" s="4" t="str">
        <f t="shared" si="1"/>
        <v>-</v>
      </c>
      <c r="F77" s="3"/>
    </row>
    <row r="78" spans="1:6" ht="12.75" hidden="1">
      <c r="A78" s="3" t="s">
        <v>19</v>
      </c>
      <c r="B78" s="3" t="s">
        <v>4</v>
      </c>
      <c r="C78" s="13"/>
      <c r="D78" s="5"/>
      <c r="E78" s="4" t="str">
        <f t="shared" si="1"/>
        <v>-</v>
      </c>
      <c r="F78" s="3"/>
    </row>
    <row r="79" spans="1:6" ht="12.75">
      <c r="A79" s="29" t="s">
        <v>9</v>
      </c>
      <c r="B79" s="30"/>
      <c r="C79" s="30"/>
      <c r="D79" s="5"/>
      <c r="E79" s="15">
        <f>COUNT(D48:D78)</f>
        <v>30</v>
      </c>
      <c r="F79" s="3"/>
    </row>
    <row r="80" spans="1:6" ht="33.75" customHeight="1">
      <c r="A80" s="29" t="s">
        <v>12</v>
      </c>
      <c r="B80" s="31"/>
      <c r="C80" s="31"/>
      <c r="D80" s="31"/>
      <c r="E80" s="16">
        <f>март!E80+април!E79</f>
        <v>120</v>
      </c>
      <c r="F80" s="3"/>
    </row>
    <row r="81" spans="1:6" ht="33.75" customHeight="1">
      <c r="A81" s="29" t="s">
        <v>13</v>
      </c>
      <c r="B81" s="31"/>
      <c r="C81" s="31"/>
      <c r="D81" s="31"/>
      <c r="E81" s="19">
        <f>COUNT(E48:E78)</f>
        <v>0</v>
      </c>
      <c r="F81" s="3"/>
    </row>
    <row r="82" spans="1:6" ht="27.75" customHeight="1">
      <c r="A82" s="32" t="s">
        <v>14</v>
      </c>
      <c r="B82" s="33"/>
      <c r="C82" s="33"/>
      <c r="D82" s="33"/>
      <c r="E82" s="17">
        <f>март!E82+април!E81</f>
        <v>25</v>
      </c>
      <c r="F82" s="3"/>
    </row>
    <row r="83" spans="1:6" ht="12.75">
      <c r="A83" s="34" t="s">
        <v>8</v>
      </c>
      <c r="B83" s="35"/>
      <c r="C83" s="35"/>
      <c r="D83" s="18"/>
      <c r="E83" s="12">
        <f>AVERAGE(D48:D78)</f>
        <v>27.4345103261</v>
      </c>
      <c r="F83" s="3"/>
    </row>
    <row r="84" spans="1:6" ht="12.75" customHeight="1">
      <c r="A84" s="34" t="s">
        <v>15</v>
      </c>
      <c r="B84" s="35"/>
      <c r="C84" s="35"/>
      <c r="D84" s="18"/>
      <c r="E84" s="12">
        <f>E80/120*100</f>
        <v>100</v>
      </c>
      <c r="F84" s="3"/>
    </row>
    <row r="85" spans="1:5" ht="12.75">
      <c r="A85" s="27" t="s">
        <v>10</v>
      </c>
      <c r="B85" s="27"/>
      <c r="C85" s="27"/>
      <c r="D85" s="27"/>
      <c r="E85" s="27"/>
    </row>
    <row r="86" spans="1:5" ht="15.75">
      <c r="A86" s="28" t="s">
        <v>11</v>
      </c>
      <c r="B86" s="28"/>
      <c r="C86" s="28"/>
      <c r="D86" s="28"/>
      <c r="E86" s="28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>
        <v>43556</v>
      </c>
      <c r="D88" s="22">
        <v>37.53579712</v>
      </c>
      <c r="E88" s="4" t="str">
        <f aca="true" t="shared" si="2" ref="E88:E118">IF(D88/50&gt;1,D88/50,"-")</f>
        <v>-</v>
      </c>
      <c r="F88" s="3"/>
    </row>
    <row r="89" spans="1:6" ht="12.75">
      <c r="A89" s="3" t="s">
        <v>21</v>
      </c>
      <c r="B89" s="3" t="s">
        <v>4</v>
      </c>
      <c r="C89" s="13">
        <v>43557</v>
      </c>
      <c r="D89" s="22">
        <v>39.99462509</v>
      </c>
      <c r="E89" s="4" t="str">
        <f t="shared" si="2"/>
        <v>-</v>
      </c>
      <c r="F89" s="3"/>
    </row>
    <row r="90" spans="1:6" ht="12.75">
      <c r="A90" s="3" t="s">
        <v>21</v>
      </c>
      <c r="B90" s="3" t="s">
        <v>4</v>
      </c>
      <c r="C90" s="13">
        <v>43558</v>
      </c>
      <c r="D90" s="22">
        <v>38.47409439</v>
      </c>
      <c r="E90" s="4" t="str">
        <f t="shared" si="2"/>
        <v>-</v>
      </c>
      <c r="F90" s="3"/>
    </row>
    <row r="91" spans="1:6" ht="12.75">
      <c r="A91" s="3" t="s">
        <v>21</v>
      </c>
      <c r="B91" s="3" t="s">
        <v>4</v>
      </c>
      <c r="C91" s="13">
        <v>43559</v>
      </c>
      <c r="D91" s="22">
        <v>42.27435684</v>
      </c>
      <c r="E91" s="4" t="str">
        <f t="shared" si="2"/>
        <v>-</v>
      </c>
      <c r="F91" s="3"/>
    </row>
    <row r="92" spans="1:6" ht="12.75">
      <c r="A92" s="3" t="s">
        <v>21</v>
      </c>
      <c r="B92" s="3" t="s">
        <v>4</v>
      </c>
      <c r="C92" s="13">
        <v>43560</v>
      </c>
      <c r="D92" s="22">
        <v>39.23972321</v>
      </c>
      <c r="E92" s="4" t="str">
        <f t="shared" si="2"/>
        <v>-</v>
      </c>
      <c r="F92" s="3"/>
    </row>
    <row r="93" spans="1:6" ht="12.75">
      <c r="A93" s="3" t="s">
        <v>21</v>
      </c>
      <c r="B93" s="3" t="s">
        <v>4</v>
      </c>
      <c r="C93" s="13">
        <v>43561</v>
      </c>
      <c r="D93" s="22">
        <v>35.92004013</v>
      </c>
      <c r="E93" s="4" t="str">
        <f t="shared" si="2"/>
        <v>-</v>
      </c>
      <c r="F93" s="3"/>
    </row>
    <row r="94" spans="1:6" ht="12.75">
      <c r="A94" s="3" t="s">
        <v>21</v>
      </c>
      <c r="B94" s="3" t="s">
        <v>4</v>
      </c>
      <c r="C94" s="13">
        <v>43562</v>
      </c>
      <c r="D94" s="22">
        <v>37.38188934</v>
      </c>
      <c r="E94" s="4" t="str">
        <f t="shared" si="2"/>
        <v>-</v>
      </c>
      <c r="F94" s="3"/>
    </row>
    <row r="95" spans="1:6" ht="12.75">
      <c r="A95" s="3" t="s">
        <v>21</v>
      </c>
      <c r="B95" s="3" t="s">
        <v>4</v>
      </c>
      <c r="C95" s="13">
        <v>43563</v>
      </c>
      <c r="D95" s="22">
        <v>54.74065018</v>
      </c>
      <c r="E95" s="4">
        <f t="shared" si="2"/>
        <v>1.0948130036000001</v>
      </c>
      <c r="F95" s="3"/>
    </row>
    <row r="96" spans="1:6" ht="12.75">
      <c r="A96" s="3" t="s">
        <v>21</v>
      </c>
      <c r="B96" s="3" t="s">
        <v>4</v>
      </c>
      <c r="C96" s="13">
        <v>43564</v>
      </c>
      <c r="D96" s="22">
        <v>29.45264626</v>
      </c>
      <c r="E96" s="4" t="str">
        <f t="shared" si="2"/>
        <v>-</v>
      </c>
      <c r="F96" s="3"/>
    </row>
    <row r="97" spans="1:6" ht="12.75">
      <c r="A97" s="3" t="s">
        <v>21</v>
      </c>
      <c r="B97" s="3" t="s">
        <v>4</v>
      </c>
      <c r="C97" s="13">
        <v>43565</v>
      </c>
      <c r="D97" s="22">
        <v>24.97159195</v>
      </c>
      <c r="E97" s="4" t="str">
        <f t="shared" si="2"/>
        <v>-</v>
      </c>
      <c r="F97" s="3"/>
    </row>
    <row r="98" spans="1:6" ht="12.75">
      <c r="A98" s="3" t="s">
        <v>21</v>
      </c>
      <c r="B98" s="3" t="s">
        <v>4</v>
      </c>
      <c r="C98" s="13">
        <v>43566</v>
      </c>
      <c r="D98" s="22"/>
      <c r="E98" s="4" t="str">
        <f t="shared" si="2"/>
        <v>-</v>
      </c>
      <c r="F98" s="3"/>
    </row>
    <row r="99" spans="1:6" ht="12.75">
      <c r="A99" s="3" t="s">
        <v>21</v>
      </c>
      <c r="B99" s="3" t="s">
        <v>4</v>
      </c>
      <c r="C99" s="13">
        <v>43567</v>
      </c>
      <c r="D99" s="22"/>
      <c r="E99" s="4" t="str">
        <f t="shared" si="2"/>
        <v>-</v>
      </c>
      <c r="F99" s="3"/>
    </row>
    <row r="100" spans="1:6" ht="12.75">
      <c r="A100" s="3" t="s">
        <v>21</v>
      </c>
      <c r="B100" s="3" t="s">
        <v>4</v>
      </c>
      <c r="C100" s="13">
        <v>43568</v>
      </c>
      <c r="D100" s="22">
        <v>21.80298042</v>
      </c>
      <c r="E100" s="4" t="str">
        <f t="shared" si="2"/>
        <v>-</v>
      </c>
      <c r="F100" s="3"/>
    </row>
    <row r="101" spans="1:6" ht="12.75">
      <c r="A101" s="3" t="s">
        <v>21</v>
      </c>
      <c r="B101" s="3" t="s">
        <v>4</v>
      </c>
      <c r="C101" s="13">
        <v>43569</v>
      </c>
      <c r="D101" s="22">
        <v>13.04774761</v>
      </c>
      <c r="E101" s="4" t="str">
        <f t="shared" si="2"/>
        <v>-</v>
      </c>
      <c r="F101" s="3"/>
    </row>
    <row r="102" spans="1:6" ht="12.75">
      <c r="A102" s="3" t="s">
        <v>21</v>
      </c>
      <c r="B102" s="3" t="s">
        <v>4</v>
      </c>
      <c r="C102" s="13">
        <v>43570</v>
      </c>
      <c r="D102" s="22">
        <v>15.47626781</v>
      </c>
      <c r="E102" s="4" t="str">
        <f t="shared" si="2"/>
        <v>-</v>
      </c>
      <c r="F102" s="3"/>
    </row>
    <row r="103" spans="1:6" ht="12.75">
      <c r="A103" s="3" t="s">
        <v>21</v>
      </c>
      <c r="B103" s="3" t="s">
        <v>4</v>
      </c>
      <c r="C103" s="13">
        <v>43571</v>
      </c>
      <c r="D103" s="22">
        <v>31.2311039</v>
      </c>
      <c r="E103" s="4" t="str">
        <f t="shared" si="2"/>
        <v>-</v>
      </c>
      <c r="F103" s="3"/>
    </row>
    <row r="104" spans="1:6" ht="12.75">
      <c r="A104" s="3" t="s">
        <v>21</v>
      </c>
      <c r="B104" s="3" t="s">
        <v>4</v>
      </c>
      <c r="C104" s="13">
        <v>43572</v>
      </c>
      <c r="D104" s="22">
        <v>25.7416153</v>
      </c>
      <c r="E104" s="4" t="str">
        <f t="shared" si="2"/>
        <v>-</v>
      </c>
      <c r="F104" s="3"/>
    </row>
    <row r="105" spans="1:6" ht="12.75">
      <c r="A105" s="3" t="s">
        <v>21</v>
      </c>
      <c r="B105" s="3" t="s">
        <v>4</v>
      </c>
      <c r="C105" s="13">
        <v>43573</v>
      </c>
      <c r="D105" s="22">
        <v>28.031147</v>
      </c>
      <c r="E105" s="4" t="str">
        <f t="shared" si="2"/>
        <v>-</v>
      </c>
      <c r="F105" s="3"/>
    </row>
    <row r="106" spans="1:6" ht="12.75">
      <c r="A106" s="3" t="s">
        <v>21</v>
      </c>
      <c r="B106" s="3" t="s">
        <v>4</v>
      </c>
      <c r="C106" s="13">
        <v>43574</v>
      </c>
      <c r="D106" s="22">
        <v>22.20968056</v>
      </c>
      <c r="E106" s="4" t="str">
        <f t="shared" si="2"/>
        <v>-</v>
      </c>
      <c r="F106" s="3"/>
    </row>
    <row r="107" spans="1:6" ht="12.75">
      <c r="A107" s="3" t="s">
        <v>21</v>
      </c>
      <c r="B107" s="3" t="s">
        <v>4</v>
      </c>
      <c r="C107" s="13">
        <v>43575</v>
      </c>
      <c r="D107" s="22">
        <v>25.86808014</v>
      </c>
      <c r="E107" s="4" t="str">
        <f t="shared" si="2"/>
        <v>-</v>
      </c>
      <c r="F107" s="3"/>
    </row>
    <row r="108" spans="1:6" ht="12.75">
      <c r="A108" s="3" t="s">
        <v>21</v>
      </c>
      <c r="B108" s="3" t="s">
        <v>4</v>
      </c>
      <c r="C108" s="13">
        <v>43576</v>
      </c>
      <c r="D108" s="22">
        <v>30.99048805</v>
      </c>
      <c r="E108" s="4" t="str">
        <f t="shared" si="2"/>
        <v>-</v>
      </c>
      <c r="F108" s="3"/>
    </row>
    <row r="109" spans="1:6" ht="12.75">
      <c r="A109" s="3" t="s">
        <v>21</v>
      </c>
      <c r="B109" s="3" t="s">
        <v>4</v>
      </c>
      <c r="C109" s="13">
        <v>43577</v>
      </c>
      <c r="D109" s="22">
        <v>39.61722946</v>
      </c>
      <c r="E109" s="4" t="str">
        <f t="shared" si="2"/>
        <v>-</v>
      </c>
      <c r="F109" s="3"/>
    </row>
    <row r="110" spans="1:6" ht="12.75">
      <c r="A110" s="3" t="s">
        <v>21</v>
      </c>
      <c r="B110" s="3" t="s">
        <v>4</v>
      </c>
      <c r="C110" s="13">
        <v>43578</v>
      </c>
      <c r="D110" s="22">
        <v>29.64047432</v>
      </c>
      <c r="E110" s="4" t="str">
        <f t="shared" si="2"/>
        <v>-</v>
      </c>
      <c r="F110" s="3"/>
    </row>
    <row r="111" spans="1:6" ht="12.75">
      <c r="A111" s="3" t="s">
        <v>21</v>
      </c>
      <c r="B111" s="3" t="s">
        <v>4</v>
      </c>
      <c r="C111" s="13">
        <v>43579</v>
      </c>
      <c r="D111" s="22">
        <v>30.66124725</v>
      </c>
      <c r="E111" s="4" t="str">
        <f t="shared" si="2"/>
        <v>-</v>
      </c>
      <c r="F111" s="3"/>
    </row>
    <row r="112" spans="1:6" ht="12.75">
      <c r="A112" s="3" t="s">
        <v>21</v>
      </c>
      <c r="B112" s="3" t="s">
        <v>4</v>
      </c>
      <c r="C112" s="13">
        <v>43580</v>
      </c>
      <c r="D112" s="22">
        <v>42.17983627</v>
      </c>
      <c r="E112" s="4" t="str">
        <f t="shared" si="2"/>
        <v>-</v>
      </c>
      <c r="F112" s="3"/>
    </row>
    <row r="113" spans="1:6" ht="12.75">
      <c r="A113" s="3" t="s">
        <v>21</v>
      </c>
      <c r="B113" s="3" t="s">
        <v>4</v>
      </c>
      <c r="C113" s="13">
        <v>43581</v>
      </c>
      <c r="D113" s="22">
        <v>52.66758347</v>
      </c>
      <c r="E113" s="4">
        <f t="shared" si="2"/>
        <v>1.0533516694</v>
      </c>
      <c r="F113" s="3"/>
    </row>
    <row r="114" spans="1:6" ht="12.75">
      <c r="A114" s="3" t="s">
        <v>21</v>
      </c>
      <c r="B114" s="3" t="s">
        <v>4</v>
      </c>
      <c r="C114" s="13">
        <v>43582</v>
      </c>
      <c r="D114" s="22">
        <v>43.2097168</v>
      </c>
      <c r="E114" s="4" t="str">
        <f t="shared" si="2"/>
        <v>-</v>
      </c>
      <c r="F114" s="3"/>
    </row>
    <row r="115" spans="1:6" ht="12.75">
      <c r="A115" s="3" t="s">
        <v>21</v>
      </c>
      <c r="B115" s="3" t="s">
        <v>4</v>
      </c>
      <c r="C115" s="13">
        <v>43583</v>
      </c>
      <c r="D115" s="22">
        <v>23.3542099</v>
      </c>
      <c r="E115" s="4" t="str">
        <f t="shared" si="2"/>
        <v>-</v>
      </c>
      <c r="F115" s="3"/>
    </row>
    <row r="116" spans="1:6" ht="12.75">
      <c r="A116" s="3" t="s">
        <v>21</v>
      </c>
      <c r="B116" s="3" t="s">
        <v>4</v>
      </c>
      <c r="C116" s="13">
        <v>43584</v>
      </c>
      <c r="D116" s="22">
        <v>29.32268715</v>
      </c>
      <c r="E116" s="4" t="str">
        <f t="shared" si="2"/>
        <v>-</v>
      </c>
      <c r="F116" s="3"/>
    </row>
    <row r="117" spans="1:6" ht="12.75">
      <c r="A117" s="3" t="s">
        <v>21</v>
      </c>
      <c r="B117" s="3" t="s">
        <v>4</v>
      </c>
      <c r="C117" s="13">
        <v>43585</v>
      </c>
      <c r="D117" s="22">
        <v>34.45484543</v>
      </c>
      <c r="E117" s="4" t="str">
        <f t="shared" si="2"/>
        <v>-</v>
      </c>
      <c r="F117" s="3"/>
    </row>
    <row r="118" spans="1:6" ht="12.75" customHeight="1" hidden="1">
      <c r="A118" s="3"/>
      <c r="B118" s="3" t="s">
        <v>4</v>
      </c>
      <c r="C118" s="13"/>
      <c r="D118" s="5"/>
      <c r="E118" s="4" t="str">
        <f t="shared" si="2"/>
        <v>-</v>
      </c>
      <c r="F118" s="3"/>
    </row>
    <row r="119" spans="1:6" ht="12.75">
      <c r="A119" s="29" t="s">
        <v>9</v>
      </c>
      <c r="B119" s="30"/>
      <c r="C119" s="30"/>
      <c r="D119" s="5"/>
      <c r="E119" s="15">
        <f>COUNT(D88:D118)</f>
        <v>28</v>
      </c>
      <c r="F119" s="3"/>
    </row>
    <row r="120" spans="1:6" ht="33.75" customHeight="1">
      <c r="A120" s="29" t="s">
        <v>12</v>
      </c>
      <c r="B120" s="31"/>
      <c r="C120" s="31"/>
      <c r="D120" s="31"/>
      <c r="E120" s="16">
        <f>март!E120+април!E119</f>
        <v>118</v>
      </c>
      <c r="F120" s="3"/>
    </row>
    <row r="121" spans="1:6" ht="33.75" customHeight="1">
      <c r="A121" s="29" t="s">
        <v>13</v>
      </c>
      <c r="B121" s="31"/>
      <c r="C121" s="31"/>
      <c r="D121" s="31"/>
      <c r="E121" s="19">
        <f>COUNT(E88:E118)</f>
        <v>2</v>
      </c>
      <c r="F121" s="3"/>
    </row>
    <row r="122" spans="1:6" ht="27.75" customHeight="1">
      <c r="A122" s="32" t="s">
        <v>14</v>
      </c>
      <c r="B122" s="33"/>
      <c r="C122" s="33"/>
      <c r="D122" s="33"/>
      <c r="E122" s="17">
        <f>март!E122+април!E121</f>
        <v>36</v>
      </c>
      <c r="F122" s="3"/>
    </row>
    <row r="123" spans="1:6" ht="12.75">
      <c r="A123" s="34" t="s">
        <v>8</v>
      </c>
      <c r="B123" s="35"/>
      <c r="C123" s="35"/>
      <c r="D123" s="18"/>
      <c r="E123" s="12">
        <f>AVERAGE(D88:D118)</f>
        <v>32.83901269107142</v>
      </c>
      <c r="F123" s="3"/>
    </row>
    <row r="124" spans="1:6" ht="12.75" customHeight="1">
      <c r="A124" s="34" t="s">
        <v>15</v>
      </c>
      <c r="B124" s="35"/>
      <c r="C124" s="35"/>
      <c r="D124" s="18"/>
      <c r="E124" s="12">
        <f>E120/120*100</f>
        <v>98.33333333333333</v>
      </c>
      <c r="F124" s="3"/>
    </row>
  </sheetData>
  <sheetProtection/>
  <mergeCells count="25">
    <mergeCell ref="A1:E1"/>
    <mergeCell ref="A45:E45"/>
    <mergeCell ref="A46:E46"/>
    <mergeCell ref="A79:C79"/>
    <mergeCell ref="A40:D40"/>
    <mergeCell ref="A42:D42"/>
    <mergeCell ref="A43:C43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23:C123"/>
    <mergeCell ref="A124:C124"/>
    <mergeCell ref="A85:E85"/>
    <mergeCell ref="A86:E86"/>
    <mergeCell ref="A119:C119"/>
    <mergeCell ref="A120:D120"/>
    <mergeCell ref="A121:D121"/>
    <mergeCell ref="A122:D122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="75" zoomScaleSheetLayoutView="75" zoomScalePageLayoutView="0" workbookViewId="0" topLeftCell="A28">
      <selection activeCell="A45" sqref="A45:E46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25" t="s">
        <v>26</v>
      </c>
      <c r="B1" s="26"/>
      <c r="C1" s="26"/>
      <c r="D1" s="26"/>
      <c r="E1" s="26"/>
    </row>
    <row r="4" spans="1:5" ht="12.75">
      <c r="A4" s="27" t="s">
        <v>10</v>
      </c>
      <c r="B4" s="27"/>
      <c r="C4" s="27"/>
      <c r="D4" s="27"/>
      <c r="E4" s="27"/>
    </row>
    <row r="5" spans="1:5" ht="15.75">
      <c r="A5" s="28" t="s">
        <v>11</v>
      </c>
      <c r="B5" s="28"/>
      <c r="C5" s="28"/>
      <c r="D5" s="28"/>
      <c r="E5" s="28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13">
        <v>43586</v>
      </c>
      <c r="D8" s="22">
        <v>11</v>
      </c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3">
        <v>43587</v>
      </c>
      <c r="D9" s="22">
        <v>22</v>
      </c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3">
        <v>43588</v>
      </c>
      <c r="D10" s="22">
        <v>14.1</v>
      </c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3">
        <v>43589</v>
      </c>
      <c r="D11" s="22">
        <v>20</v>
      </c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3">
        <v>43590</v>
      </c>
      <c r="D12" s="22">
        <v>18</v>
      </c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3">
        <v>43591</v>
      </c>
      <c r="D13" s="22">
        <v>11.5</v>
      </c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3">
        <v>43592</v>
      </c>
      <c r="D14" s="22">
        <v>16</v>
      </c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3">
        <v>43593</v>
      </c>
      <c r="D15" s="22">
        <v>20</v>
      </c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3">
        <v>43594</v>
      </c>
      <c r="D16" s="22">
        <v>23</v>
      </c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3">
        <v>43595</v>
      </c>
      <c r="D17" s="22">
        <v>8.9</v>
      </c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3">
        <v>43596</v>
      </c>
      <c r="D18" s="22">
        <v>14.2</v>
      </c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3">
        <v>43597</v>
      </c>
      <c r="D19" s="22">
        <v>23</v>
      </c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3">
        <v>43598</v>
      </c>
      <c r="D20" s="22">
        <v>32</v>
      </c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3">
        <v>43599</v>
      </c>
      <c r="D21" s="22">
        <v>36</v>
      </c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3">
        <v>43600</v>
      </c>
      <c r="D22" s="22">
        <v>22</v>
      </c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3">
        <v>43601</v>
      </c>
      <c r="D23" s="22">
        <v>19</v>
      </c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3">
        <v>43602</v>
      </c>
      <c r="D24" s="22">
        <v>25</v>
      </c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3">
        <v>43603</v>
      </c>
      <c r="D25" s="22">
        <v>24</v>
      </c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3">
        <v>43604</v>
      </c>
      <c r="D26" s="22">
        <v>20</v>
      </c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3">
        <v>43605</v>
      </c>
      <c r="D27" s="22">
        <v>22</v>
      </c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3">
        <v>43606</v>
      </c>
      <c r="D28" s="22">
        <v>17</v>
      </c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3">
        <v>43607</v>
      </c>
      <c r="D29" s="22">
        <v>15</v>
      </c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3">
        <v>43608</v>
      </c>
      <c r="D30" s="22">
        <v>9.6</v>
      </c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3">
        <v>43609</v>
      </c>
      <c r="D31" s="22">
        <v>14.3</v>
      </c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3">
        <v>43610</v>
      </c>
      <c r="D32" s="22">
        <v>17</v>
      </c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3">
        <v>43611</v>
      </c>
      <c r="D33" s="22">
        <v>20</v>
      </c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3">
        <v>43612</v>
      </c>
      <c r="D34" s="22">
        <v>24</v>
      </c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3">
        <v>43613</v>
      </c>
      <c r="D35" s="22">
        <v>46</v>
      </c>
      <c r="E35" s="4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13">
        <v>43614</v>
      </c>
      <c r="D36" s="22">
        <v>31</v>
      </c>
      <c r="E36" s="4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13">
        <v>43615</v>
      </c>
      <c r="D37" s="22">
        <v>31</v>
      </c>
      <c r="E37" s="4" t="str">
        <f t="shared" si="0"/>
        <v>-</v>
      </c>
      <c r="F37" s="3"/>
    </row>
    <row r="38" spans="1:6" ht="12.75">
      <c r="A38" s="3" t="s">
        <v>6</v>
      </c>
      <c r="B38" s="3" t="s">
        <v>5</v>
      </c>
      <c r="C38" s="13">
        <v>43616</v>
      </c>
      <c r="D38" s="22">
        <v>13.3</v>
      </c>
      <c r="E38" s="4" t="str">
        <f t="shared" si="0"/>
        <v>-</v>
      </c>
      <c r="F38" s="3"/>
    </row>
    <row r="39" spans="1:6" ht="12.75">
      <c r="A39" s="29" t="s">
        <v>9</v>
      </c>
      <c r="B39" s="30"/>
      <c r="C39" s="30"/>
      <c r="D39" s="5"/>
      <c r="E39" s="15">
        <f>COUNT(D8:D38)</f>
        <v>31</v>
      </c>
      <c r="F39" s="3"/>
    </row>
    <row r="40" spans="1:6" ht="33.75" customHeight="1">
      <c r="A40" s="29" t="s">
        <v>12</v>
      </c>
      <c r="B40" s="31"/>
      <c r="C40" s="31"/>
      <c r="D40" s="31"/>
      <c r="E40" s="16">
        <f>април!E40+май!E39</f>
        <v>149</v>
      </c>
      <c r="F40" s="3"/>
    </row>
    <row r="41" spans="1:6" ht="33.75" customHeight="1">
      <c r="A41" s="29" t="s">
        <v>13</v>
      </c>
      <c r="B41" s="31"/>
      <c r="C41" s="31"/>
      <c r="D41" s="31"/>
      <c r="E41" s="19">
        <f>COUNT(E8:E38)</f>
        <v>0</v>
      </c>
      <c r="F41" s="3"/>
    </row>
    <row r="42" spans="1:6" ht="27.75" customHeight="1">
      <c r="A42" s="32" t="s">
        <v>14</v>
      </c>
      <c r="B42" s="33"/>
      <c r="C42" s="33"/>
      <c r="D42" s="33"/>
      <c r="E42" s="17">
        <f>април!E42+май!E41</f>
        <v>35</v>
      </c>
      <c r="F42" s="3"/>
    </row>
    <row r="43" spans="1:6" ht="12.75">
      <c r="A43" s="34" t="s">
        <v>8</v>
      </c>
      <c r="B43" s="35"/>
      <c r="C43" s="35"/>
      <c r="D43" s="18"/>
      <c r="E43" s="12">
        <f>AVERAGE(D8:D38)</f>
        <v>20.641935483870967</v>
      </c>
      <c r="F43" s="3"/>
    </row>
    <row r="44" spans="1:6" ht="12.75" customHeight="1">
      <c r="A44" s="34" t="s">
        <v>15</v>
      </c>
      <c r="B44" s="35"/>
      <c r="C44" s="35"/>
      <c r="D44" s="18"/>
      <c r="E44" s="12">
        <f>E40/151*100</f>
        <v>98.67549668874173</v>
      </c>
      <c r="F44" s="3"/>
    </row>
    <row r="45" spans="1:5" ht="12.75">
      <c r="A45" s="27" t="s">
        <v>10</v>
      </c>
      <c r="B45" s="27"/>
      <c r="C45" s="27"/>
      <c r="D45" s="27"/>
      <c r="E45" s="27"/>
    </row>
    <row r="46" spans="1:5" ht="15.75">
      <c r="A46" s="28" t="s">
        <v>11</v>
      </c>
      <c r="B46" s="28"/>
      <c r="C46" s="28"/>
      <c r="D46" s="28"/>
      <c r="E46" s="28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>
        <v>43586</v>
      </c>
      <c r="D48" s="22">
        <v>12.31678009</v>
      </c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13">
        <v>43587</v>
      </c>
      <c r="D49" s="22">
        <v>16.87129974</v>
      </c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3">
        <v>43588</v>
      </c>
      <c r="D50" s="22">
        <v>25.66978645</v>
      </c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3">
        <v>43589</v>
      </c>
      <c r="D51" s="22">
        <v>22.9577198</v>
      </c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3">
        <v>43590</v>
      </c>
      <c r="D52" s="22">
        <v>19.40775681</v>
      </c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3">
        <v>43591</v>
      </c>
      <c r="D53" s="22">
        <v>18.35125542</v>
      </c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3">
        <v>43592</v>
      </c>
      <c r="D54" s="22">
        <v>17.76381874</v>
      </c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3">
        <v>43593</v>
      </c>
      <c r="D55" s="22">
        <v>21.44168663</v>
      </c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3">
        <v>43594</v>
      </c>
      <c r="D56" s="22">
        <v>25.16165733</v>
      </c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3">
        <v>43595</v>
      </c>
      <c r="D57" s="22">
        <v>18.33317757</v>
      </c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3">
        <v>43596</v>
      </c>
      <c r="D58" s="22">
        <v>13.036973</v>
      </c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3">
        <v>43597</v>
      </c>
      <c r="D59" s="22">
        <v>20.71922112</v>
      </c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3">
        <v>43598</v>
      </c>
      <c r="D60" s="22">
        <v>24.00753021</v>
      </c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3">
        <v>43599</v>
      </c>
      <c r="D61" s="22">
        <v>21.50208282</v>
      </c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3">
        <v>43600</v>
      </c>
      <c r="D62" s="22">
        <v>28.00585747</v>
      </c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3">
        <v>43601</v>
      </c>
      <c r="D63" s="22">
        <v>22.41164207</v>
      </c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3">
        <v>43602</v>
      </c>
      <c r="D64" s="22">
        <v>18.74813461</v>
      </c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13">
        <v>43603</v>
      </c>
      <c r="D65" s="22">
        <v>23.5533371</v>
      </c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3">
        <v>43604</v>
      </c>
      <c r="D66" s="22">
        <v>22.53800011</v>
      </c>
      <c r="E66" s="4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13">
        <v>43605</v>
      </c>
      <c r="D67" s="22">
        <v>22.29515266</v>
      </c>
      <c r="E67" s="4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13">
        <v>43606</v>
      </c>
      <c r="D68" s="22">
        <v>17.94651413</v>
      </c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3">
        <v>43607</v>
      </c>
      <c r="D69" s="22">
        <v>16.60771179</v>
      </c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3">
        <v>43608</v>
      </c>
      <c r="D70" s="22">
        <v>14.71641445</v>
      </c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3">
        <v>43609</v>
      </c>
      <c r="D71" s="22">
        <v>16.73670387</v>
      </c>
      <c r="E71" s="4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13">
        <v>43610</v>
      </c>
      <c r="D72" s="22">
        <v>13.2125597</v>
      </c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13">
        <v>43611</v>
      </c>
      <c r="D73" s="22">
        <v>14.62600422</v>
      </c>
      <c r="E73" s="4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13">
        <v>43612</v>
      </c>
      <c r="D74" s="22">
        <v>19.60780907</v>
      </c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13">
        <v>43613</v>
      </c>
      <c r="D75" s="22">
        <v>25.94741058</v>
      </c>
      <c r="E75" s="4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13">
        <v>43614</v>
      </c>
      <c r="D76" s="22">
        <v>31.9362812</v>
      </c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13">
        <v>43615</v>
      </c>
      <c r="D77" s="22">
        <v>20.9846344</v>
      </c>
      <c r="E77" s="4" t="str">
        <f t="shared" si="1"/>
        <v>-</v>
      </c>
      <c r="F77" s="3"/>
    </row>
    <row r="78" spans="1:6" ht="12.75">
      <c r="A78" s="3" t="s">
        <v>19</v>
      </c>
      <c r="B78" s="3" t="s">
        <v>4</v>
      </c>
      <c r="C78" s="13">
        <v>43616</v>
      </c>
      <c r="D78" s="22">
        <v>25.32589149</v>
      </c>
      <c r="E78" s="4" t="str">
        <f t="shared" si="1"/>
        <v>-</v>
      </c>
      <c r="F78" s="3"/>
    </row>
    <row r="79" spans="1:6" ht="12.75">
      <c r="A79" s="29" t="s">
        <v>9</v>
      </c>
      <c r="B79" s="30"/>
      <c r="C79" s="30"/>
      <c r="D79" s="5"/>
      <c r="E79" s="15">
        <f>COUNT(D48:D78)</f>
        <v>31</v>
      </c>
      <c r="F79" s="3"/>
    </row>
    <row r="80" spans="1:6" ht="33.75" customHeight="1">
      <c r="A80" s="29" t="s">
        <v>12</v>
      </c>
      <c r="B80" s="31"/>
      <c r="C80" s="31"/>
      <c r="D80" s="31"/>
      <c r="E80" s="16">
        <f>април!E80+май!E79</f>
        <v>151</v>
      </c>
      <c r="F80" s="3"/>
    </row>
    <row r="81" spans="1:6" ht="33.75" customHeight="1">
      <c r="A81" s="29" t="s">
        <v>13</v>
      </c>
      <c r="B81" s="31"/>
      <c r="C81" s="31"/>
      <c r="D81" s="31"/>
      <c r="E81" s="19">
        <f>COUNT(E48:E78)</f>
        <v>0</v>
      </c>
      <c r="F81" s="3"/>
    </row>
    <row r="82" spans="1:6" ht="27.75" customHeight="1">
      <c r="A82" s="32" t="s">
        <v>14</v>
      </c>
      <c r="B82" s="33"/>
      <c r="C82" s="33"/>
      <c r="D82" s="33"/>
      <c r="E82" s="17">
        <f>април!E82+май!E81</f>
        <v>25</v>
      </c>
      <c r="F82" s="3"/>
    </row>
    <row r="83" spans="1:6" ht="12.75">
      <c r="A83" s="34" t="s">
        <v>8</v>
      </c>
      <c r="B83" s="35"/>
      <c r="C83" s="35"/>
      <c r="D83" s="18"/>
      <c r="E83" s="12">
        <f>AVERAGE(D48:D78)</f>
        <v>20.4109936983871</v>
      </c>
      <c r="F83" s="3"/>
    </row>
    <row r="84" spans="1:6" ht="12.75" customHeight="1">
      <c r="A84" s="34" t="s">
        <v>15</v>
      </c>
      <c r="B84" s="35"/>
      <c r="C84" s="35"/>
      <c r="D84" s="18"/>
      <c r="E84" s="12">
        <f>E80/151*100</f>
        <v>100</v>
      </c>
      <c r="F84" s="3"/>
    </row>
    <row r="85" spans="1:5" ht="12.75">
      <c r="A85" s="27" t="s">
        <v>10</v>
      </c>
      <c r="B85" s="27"/>
      <c r="C85" s="27"/>
      <c r="D85" s="27"/>
      <c r="E85" s="27"/>
    </row>
    <row r="86" spans="1:5" ht="15.75">
      <c r="A86" s="28" t="s">
        <v>11</v>
      </c>
      <c r="B86" s="28"/>
      <c r="C86" s="28"/>
      <c r="D86" s="28"/>
      <c r="E86" s="28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>
        <v>43586</v>
      </c>
      <c r="D88" s="22">
        <v>17.12255096</v>
      </c>
      <c r="E88" s="4" t="str">
        <f aca="true" t="shared" si="2" ref="E88:E118">IF(D88/50&gt;1,D88/50,"-")</f>
        <v>-</v>
      </c>
      <c r="F88" s="3"/>
    </row>
    <row r="89" spans="1:6" ht="12.75">
      <c r="A89" s="3" t="s">
        <v>21</v>
      </c>
      <c r="B89" s="3" t="s">
        <v>4</v>
      </c>
      <c r="C89" s="13">
        <v>43587</v>
      </c>
      <c r="D89" s="22">
        <v>25.16902351</v>
      </c>
      <c r="E89" s="4" t="str">
        <f t="shared" si="2"/>
        <v>-</v>
      </c>
      <c r="F89" s="3"/>
    </row>
    <row r="90" spans="1:6" ht="12.75">
      <c r="A90" s="3" t="s">
        <v>21</v>
      </c>
      <c r="B90" s="3" t="s">
        <v>4</v>
      </c>
      <c r="C90" s="13">
        <v>43588</v>
      </c>
      <c r="D90" s="22"/>
      <c r="E90" s="4" t="str">
        <f t="shared" si="2"/>
        <v>-</v>
      </c>
      <c r="F90" s="3"/>
    </row>
    <row r="91" spans="1:6" ht="12.75">
      <c r="A91" s="3" t="s">
        <v>21</v>
      </c>
      <c r="B91" s="3" t="s">
        <v>4</v>
      </c>
      <c r="C91" s="13">
        <v>43589</v>
      </c>
      <c r="D91" s="22">
        <v>23.57790565</v>
      </c>
      <c r="E91" s="4" t="str">
        <f t="shared" si="2"/>
        <v>-</v>
      </c>
      <c r="F91" s="3"/>
    </row>
    <row r="92" spans="1:6" ht="12.75">
      <c r="A92" s="3" t="s">
        <v>21</v>
      </c>
      <c r="B92" s="3" t="s">
        <v>4</v>
      </c>
      <c r="C92" s="13">
        <v>43590</v>
      </c>
      <c r="D92" s="22">
        <v>20.86184311</v>
      </c>
      <c r="E92" s="4" t="str">
        <f t="shared" si="2"/>
        <v>-</v>
      </c>
      <c r="F92" s="3"/>
    </row>
    <row r="93" spans="1:6" ht="12.75">
      <c r="A93" s="3" t="s">
        <v>21</v>
      </c>
      <c r="B93" s="3" t="s">
        <v>4</v>
      </c>
      <c r="C93" s="13">
        <v>43591</v>
      </c>
      <c r="D93" s="22">
        <v>20.51411438</v>
      </c>
      <c r="E93" s="4" t="str">
        <f t="shared" si="2"/>
        <v>-</v>
      </c>
      <c r="F93" s="3"/>
    </row>
    <row r="94" spans="1:6" ht="12.75">
      <c r="A94" s="3" t="s">
        <v>21</v>
      </c>
      <c r="B94" s="3" t="s">
        <v>4</v>
      </c>
      <c r="C94" s="13">
        <v>43592</v>
      </c>
      <c r="D94" s="22">
        <v>19.22813416</v>
      </c>
      <c r="E94" s="4" t="str">
        <f t="shared" si="2"/>
        <v>-</v>
      </c>
      <c r="F94" s="3"/>
    </row>
    <row r="95" spans="1:6" ht="12.75">
      <c r="A95" s="3" t="s">
        <v>21</v>
      </c>
      <c r="B95" s="3" t="s">
        <v>4</v>
      </c>
      <c r="C95" s="13">
        <v>43593</v>
      </c>
      <c r="D95" s="22">
        <v>25.62259865</v>
      </c>
      <c r="E95" s="4" t="str">
        <f t="shared" si="2"/>
        <v>-</v>
      </c>
      <c r="F95" s="3"/>
    </row>
    <row r="96" spans="1:6" ht="12.75">
      <c r="A96" s="3" t="s">
        <v>21</v>
      </c>
      <c r="B96" s="3" t="s">
        <v>4</v>
      </c>
      <c r="C96" s="13">
        <v>43594</v>
      </c>
      <c r="D96" s="22">
        <v>38.94306564</v>
      </c>
      <c r="E96" s="4" t="str">
        <f t="shared" si="2"/>
        <v>-</v>
      </c>
      <c r="F96" s="3"/>
    </row>
    <row r="97" spans="1:6" ht="12.75">
      <c r="A97" s="3" t="s">
        <v>21</v>
      </c>
      <c r="B97" s="3" t="s">
        <v>4</v>
      </c>
      <c r="C97" s="13">
        <v>43595</v>
      </c>
      <c r="D97" s="22">
        <v>31.93048286</v>
      </c>
      <c r="E97" s="4" t="str">
        <f t="shared" si="2"/>
        <v>-</v>
      </c>
      <c r="F97" s="3"/>
    </row>
    <row r="98" spans="1:6" ht="12.75">
      <c r="A98" s="3" t="s">
        <v>21</v>
      </c>
      <c r="B98" s="3" t="s">
        <v>4</v>
      </c>
      <c r="C98" s="13">
        <v>43596</v>
      </c>
      <c r="D98" s="22">
        <v>31.44236946</v>
      </c>
      <c r="E98" s="4" t="str">
        <f t="shared" si="2"/>
        <v>-</v>
      </c>
      <c r="F98" s="3"/>
    </row>
    <row r="99" spans="1:6" ht="12.75">
      <c r="A99" s="3" t="s">
        <v>21</v>
      </c>
      <c r="B99" s="3" t="s">
        <v>4</v>
      </c>
      <c r="C99" s="13">
        <v>43597</v>
      </c>
      <c r="D99" s="22">
        <v>23.06852722</v>
      </c>
      <c r="E99" s="4" t="str">
        <f t="shared" si="2"/>
        <v>-</v>
      </c>
      <c r="F99" s="3"/>
    </row>
    <row r="100" spans="1:6" ht="12.75">
      <c r="A100" s="3" t="s">
        <v>21</v>
      </c>
      <c r="B100" s="3" t="s">
        <v>4</v>
      </c>
      <c r="C100" s="13">
        <v>43598</v>
      </c>
      <c r="D100" s="22">
        <v>25.1752243</v>
      </c>
      <c r="E100" s="4" t="str">
        <f t="shared" si="2"/>
        <v>-</v>
      </c>
      <c r="F100" s="3"/>
    </row>
    <row r="101" spans="1:6" ht="12.75">
      <c r="A101" s="3" t="s">
        <v>21</v>
      </c>
      <c r="B101" s="3" t="s">
        <v>4</v>
      </c>
      <c r="C101" s="13">
        <v>43599</v>
      </c>
      <c r="D101" s="22">
        <v>27.07629967</v>
      </c>
      <c r="E101" s="4" t="str">
        <f t="shared" si="2"/>
        <v>-</v>
      </c>
      <c r="F101" s="3"/>
    </row>
    <row r="102" spans="1:6" ht="12.75">
      <c r="A102" s="3" t="s">
        <v>21</v>
      </c>
      <c r="B102" s="3" t="s">
        <v>4</v>
      </c>
      <c r="C102" s="13">
        <v>43600</v>
      </c>
      <c r="D102" s="22">
        <v>39.27002335</v>
      </c>
      <c r="E102" s="4" t="str">
        <f t="shared" si="2"/>
        <v>-</v>
      </c>
      <c r="F102" s="3"/>
    </row>
    <row r="103" spans="1:6" ht="12.75">
      <c r="A103" s="3" t="s">
        <v>21</v>
      </c>
      <c r="B103" s="3" t="s">
        <v>4</v>
      </c>
      <c r="C103" s="13">
        <v>43601</v>
      </c>
      <c r="D103" s="22">
        <v>27.68557167</v>
      </c>
      <c r="E103" s="4" t="str">
        <f t="shared" si="2"/>
        <v>-</v>
      </c>
      <c r="F103" s="3"/>
    </row>
    <row r="104" spans="1:6" ht="12.75">
      <c r="A104" s="3" t="s">
        <v>21</v>
      </c>
      <c r="B104" s="3" t="s">
        <v>4</v>
      </c>
      <c r="C104" s="13">
        <v>43602</v>
      </c>
      <c r="D104" s="22">
        <v>24.77837372</v>
      </c>
      <c r="E104" s="4" t="str">
        <f t="shared" si="2"/>
        <v>-</v>
      </c>
      <c r="F104" s="3"/>
    </row>
    <row r="105" spans="1:6" ht="12.75">
      <c r="A105" s="3" t="s">
        <v>21</v>
      </c>
      <c r="B105" s="3" t="s">
        <v>4</v>
      </c>
      <c r="C105" s="13">
        <v>43603</v>
      </c>
      <c r="D105" s="22">
        <v>27.13737488</v>
      </c>
      <c r="E105" s="4" t="str">
        <f t="shared" si="2"/>
        <v>-</v>
      </c>
      <c r="F105" s="3"/>
    </row>
    <row r="106" spans="1:6" ht="12.75">
      <c r="A106" s="3" t="s">
        <v>21</v>
      </c>
      <c r="B106" s="3" t="s">
        <v>4</v>
      </c>
      <c r="C106" s="13">
        <v>43604</v>
      </c>
      <c r="D106" s="22">
        <v>27.94064331</v>
      </c>
      <c r="E106" s="4" t="str">
        <f t="shared" si="2"/>
        <v>-</v>
      </c>
      <c r="F106" s="3"/>
    </row>
    <row r="107" spans="1:6" ht="12.75">
      <c r="A107" s="3" t="s">
        <v>21</v>
      </c>
      <c r="B107" s="3" t="s">
        <v>4</v>
      </c>
      <c r="C107" s="13">
        <v>43605</v>
      </c>
      <c r="D107" s="22">
        <v>29.33129311</v>
      </c>
      <c r="E107" s="4" t="str">
        <f t="shared" si="2"/>
        <v>-</v>
      </c>
      <c r="F107" s="3"/>
    </row>
    <row r="108" spans="1:6" ht="12.75">
      <c r="A108" s="3" t="s">
        <v>21</v>
      </c>
      <c r="B108" s="3" t="s">
        <v>4</v>
      </c>
      <c r="C108" s="13">
        <v>43606</v>
      </c>
      <c r="D108" s="22">
        <v>24.98034859</v>
      </c>
      <c r="E108" s="4" t="str">
        <f t="shared" si="2"/>
        <v>-</v>
      </c>
      <c r="F108" s="3"/>
    </row>
    <row r="109" spans="1:6" ht="12.75">
      <c r="A109" s="3" t="s">
        <v>21</v>
      </c>
      <c r="B109" s="3" t="s">
        <v>4</v>
      </c>
      <c r="C109" s="13">
        <v>43607</v>
      </c>
      <c r="D109" s="22">
        <v>22.84016418</v>
      </c>
      <c r="E109" s="4" t="str">
        <f t="shared" si="2"/>
        <v>-</v>
      </c>
      <c r="F109" s="3"/>
    </row>
    <row r="110" spans="1:6" ht="12.75">
      <c r="A110" s="3" t="s">
        <v>21</v>
      </c>
      <c r="B110" s="3" t="s">
        <v>4</v>
      </c>
      <c r="C110" s="13">
        <v>43608</v>
      </c>
      <c r="D110" s="22">
        <v>18.12963295</v>
      </c>
      <c r="E110" s="4" t="str">
        <f t="shared" si="2"/>
        <v>-</v>
      </c>
      <c r="F110" s="3"/>
    </row>
    <row r="111" spans="1:6" ht="12.75">
      <c r="A111" s="3" t="s">
        <v>21</v>
      </c>
      <c r="B111" s="3" t="s">
        <v>4</v>
      </c>
      <c r="C111" s="13">
        <v>43609</v>
      </c>
      <c r="D111" s="22">
        <v>23.39784241</v>
      </c>
      <c r="E111" s="4" t="str">
        <f t="shared" si="2"/>
        <v>-</v>
      </c>
      <c r="F111" s="3"/>
    </row>
    <row r="112" spans="1:6" ht="12.75">
      <c r="A112" s="3" t="s">
        <v>21</v>
      </c>
      <c r="B112" s="3" t="s">
        <v>4</v>
      </c>
      <c r="C112" s="13">
        <v>43610</v>
      </c>
      <c r="D112" s="22">
        <v>17.39936447</v>
      </c>
      <c r="E112" s="4" t="str">
        <f t="shared" si="2"/>
        <v>-</v>
      </c>
      <c r="F112" s="3"/>
    </row>
    <row r="113" spans="1:6" ht="12.75">
      <c r="A113" s="3" t="s">
        <v>21</v>
      </c>
      <c r="B113" s="3" t="s">
        <v>4</v>
      </c>
      <c r="C113" s="13">
        <v>43611</v>
      </c>
      <c r="D113" s="22">
        <v>19.5470562</v>
      </c>
      <c r="E113" s="4" t="str">
        <f t="shared" si="2"/>
        <v>-</v>
      </c>
      <c r="F113" s="3"/>
    </row>
    <row r="114" spans="1:6" ht="12.75">
      <c r="A114" s="3" t="s">
        <v>21</v>
      </c>
      <c r="B114" s="3" t="s">
        <v>4</v>
      </c>
      <c r="C114" s="13">
        <v>43612</v>
      </c>
      <c r="D114" s="22">
        <v>24.96803284</v>
      </c>
      <c r="E114" s="4" t="str">
        <f t="shared" si="2"/>
        <v>-</v>
      </c>
      <c r="F114" s="3"/>
    </row>
    <row r="115" spans="1:6" ht="12.75">
      <c r="A115" s="3" t="s">
        <v>21</v>
      </c>
      <c r="B115" s="3" t="s">
        <v>4</v>
      </c>
      <c r="C115" s="13">
        <v>43613</v>
      </c>
      <c r="D115" s="22">
        <v>27.00609016</v>
      </c>
      <c r="E115" s="4" t="str">
        <f t="shared" si="2"/>
        <v>-</v>
      </c>
      <c r="F115" s="3"/>
    </row>
    <row r="116" spans="1:6" ht="12.75">
      <c r="A116" s="3" t="s">
        <v>21</v>
      </c>
      <c r="B116" s="3" t="s">
        <v>4</v>
      </c>
      <c r="C116" s="13">
        <v>43614</v>
      </c>
      <c r="D116" s="22">
        <v>37.78615189</v>
      </c>
      <c r="E116" s="4" t="str">
        <f t="shared" si="2"/>
        <v>-</v>
      </c>
      <c r="F116" s="3"/>
    </row>
    <row r="117" spans="1:6" ht="12.75">
      <c r="A117" s="3" t="s">
        <v>21</v>
      </c>
      <c r="B117" s="3" t="s">
        <v>4</v>
      </c>
      <c r="C117" s="13">
        <v>43615</v>
      </c>
      <c r="D117" s="22">
        <v>25.88356972</v>
      </c>
      <c r="E117" s="4" t="str">
        <f t="shared" si="2"/>
        <v>-</v>
      </c>
      <c r="F117" s="3"/>
    </row>
    <row r="118" spans="1:6" ht="12.75">
      <c r="A118" s="3" t="s">
        <v>21</v>
      </c>
      <c r="B118" s="3" t="s">
        <v>4</v>
      </c>
      <c r="C118" s="13">
        <v>43616</v>
      </c>
      <c r="D118" s="22">
        <v>30.72270203</v>
      </c>
      <c r="E118" s="4" t="str">
        <f t="shared" si="2"/>
        <v>-</v>
      </c>
      <c r="F118" s="3"/>
    </row>
    <row r="119" spans="1:6" ht="12.75">
      <c r="A119" s="29" t="s">
        <v>9</v>
      </c>
      <c r="B119" s="30"/>
      <c r="C119" s="30"/>
      <c r="D119" s="5"/>
      <c r="E119" s="15">
        <f>COUNT(D88:D118)</f>
        <v>30</v>
      </c>
      <c r="F119" s="3"/>
    </row>
    <row r="120" spans="1:6" ht="33.75" customHeight="1">
      <c r="A120" s="29" t="s">
        <v>12</v>
      </c>
      <c r="B120" s="31"/>
      <c r="C120" s="31"/>
      <c r="D120" s="31"/>
      <c r="E120" s="16">
        <f>април!E120+май!E119</f>
        <v>148</v>
      </c>
      <c r="F120" s="3"/>
    </row>
    <row r="121" spans="1:6" ht="33.75" customHeight="1">
      <c r="A121" s="29" t="s">
        <v>13</v>
      </c>
      <c r="B121" s="31"/>
      <c r="C121" s="31"/>
      <c r="D121" s="31"/>
      <c r="E121" s="19">
        <f>COUNT(E88:E118)</f>
        <v>0</v>
      </c>
      <c r="F121" s="3"/>
    </row>
    <row r="122" spans="1:6" ht="27.75" customHeight="1">
      <c r="A122" s="32" t="s">
        <v>14</v>
      </c>
      <c r="B122" s="33"/>
      <c r="C122" s="33"/>
      <c r="D122" s="33"/>
      <c r="E122" s="17">
        <f>април!E122+май!E121</f>
        <v>36</v>
      </c>
      <c r="F122" s="3"/>
    </row>
    <row r="123" spans="1:6" ht="12.75">
      <c r="A123" s="34" t="s">
        <v>8</v>
      </c>
      <c r="B123" s="35"/>
      <c r="C123" s="35"/>
      <c r="D123" s="18"/>
      <c r="E123" s="12">
        <f>AVERAGE(D88:D118)</f>
        <v>25.951212501666664</v>
      </c>
      <c r="F123" s="3"/>
    </row>
    <row r="124" spans="1:6" ht="12.75" customHeight="1">
      <c r="A124" s="34" t="s">
        <v>15</v>
      </c>
      <c r="B124" s="35"/>
      <c r="C124" s="35"/>
      <c r="D124" s="18"/>
      <c r="E124" s="12">
        <f>E120/151*100</f>
        <v>98.01324503311258</v>
      </c>
      <c r="F124" s="3"/>
    </row>
  </sheetData>
  <sheetProtection/>
  <mergeCells count="25">
    <mergeCell ref="A121:D121"/>
    <mergeCell ref="A122:D122"/>
    <mergeCell ref="A123:C123"/>
    <mergeCell ref="A124:C124"/>
    <mergeCell ref="A85:E85"/>
    <mergeCell ref="A86:E86"/>
    <mergeCell ref="A119:C119"/>
    <mergeCell ref="A120:D120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:E1"/>
    <mergeCell ref="A45:E45"/>
    <mergeCell ref="A46:E46"/>
    <mergeCell ref="A79:C79"/>
    <mergeCell ref="A40:D40"/>
    <mergeCell ref="A42:D42"/>
    <mergeCell ref="A43:C43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="75" zoomScaleSheetLayoutView="75" zoomScalePageLayoutView="0" workbookViewId="0" topLeftCell="A7">
      <selection activeCell="A1" sqref="A1:E1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40.5" customHeight="1">
      <c r="A1" s="36" t="s">
        <v>34</v>
      </c>
      <c r="B1" s="26"/>
      <c r="C1" s="26"/>
      <c r="D1" s="26"/>
      <c r="E1" s="26"/>
    </row>
    <row r="4" spans="1:5" ht="12.75">
      <c r="A4" s="27" t="s">
        <v>10</v>
      </c>
      <c r="B4" s="27"/>
      <c r="C4" s="27"/>
      <c r="D4" s="27"/>
      <c r="E4" s="27"/>
    </row>
    <row r="5" spans="1:5" ht="15.75">
      <c r="A5" s="28" t="s">
        <v>11</v>
      </c>
      <c r="B5" s="28"/>
      <c r="C5" s="28"/>
      <c r="D5" s="28"/>
      <c r="E5" s="28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13">
        <v>43617</v>
      </c>
      <c r="D8" s="22">
        <v>23</v>
      </c>
      <c r="E8" s="21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3">
        <v>43618</v>
      </c>
      <c r="D9" s="22">
        <v>24</v>
      </c>
      <c r="E9" s="21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3">
        <v>43619</v>
      </c>
      <c r="D10" s="22">
        <v>20</v>
      </c>
      <c r="E10" s="21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3">
        <v>43620</v>
      </c>
      <c r="D11" s="22">
        <v>17</v>
      </c>
      <c r="E11" s="21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3">
        <v>43621</v>
      </c>
      <c r="D12" s="22">
        <v>25</v>
      </c>
      <c r="E12" s="21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3">
        <v>43622</v>
      </c>
      <c r="D13" s="22">
        <v>23</v>
      </c>
      <c r="E13" s="21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3">
        <v>43623</v>
      </c>
      <c r="D14" s="22">
        <v>26</v>
      </c>
      <c r="E14" s="21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3">
        <v>43624</v>
      </c>
      <c r="D15" s="22">
        <v>36</v>
      </c>
      <c r="E15" s="21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3">
        <v>43625</v>
      </c>
      <c r="D16" s="22">
        <v>27</v>
      </c>
      <c r="E16" s="21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3">
        <v>43626</v>
      </c>
      <c r="D17" s="22">
        <v>20</v>
      </c>
      <c r="E17" s="21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3">
        <v>43627</v>
      </c>
      <c r="D18" s="22">
        <v>24</v>
      </c>
      <c r="E18" s="21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3">
        <v>43628</v>
      </c>
      <c r="D19" s="22">
        <v>27</v>
      </c>
      <c r="E19" s="21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3">
        <v>43629</v>
      </c>
      <c r="D20" s="22">
        <v>35</v>
      </c>
      <c r="E20" s="21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3">
        <v>43630</v>
      </c>
      <c r="D21" s="22">
        <v>24</v>
      </c>
      <c r="E21" s="21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3">
        <v>43631</v>
      </c>
      <c r="D22" s="22">
        <v>24</v>
      </c>
      <c r="E22" s="21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3">
        <v>43632</v>
      </c>
      <c r="D23" s="22">
        <v>23</v>
      </c>
      <c r="E23" s="21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3">
        <v>43633</v>
      </c>
      <c r="D24" s="22">
        <v>26</v>
      </c>
      <c r="E24" s="21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3">
        <v>43634</v>
      </c>
      <c r="D25" s="22">
        <v>24</v>
      </c>
      <c r="E25" s="21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3">
        <v>43635</v>
      </c>
      <c r="D26" s="22">
        <v>31</v>
      </c>
      <c r="E26" s="21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3">
        <v>43636</v>
      </c>
      <c r="D27" s="22">
        <v>24</v>
      </c>
      <c r="E27" s="21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3">
        <v>43637</v>
      </c>
      <c r="D28" s="22">
        <v>24</v>
      </c>
      <c r="E28" s="21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3">
        <v>43638</v>
      </c>
      <c r="D29" s="14">
        <v>24</v>
      </c>
      <c r="E29" s="21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3">
        <v>43639</v>
      </c>
      <c r="D30" s="14">
        <v>25</v>
      </c>
      <c r="E30" s="21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3">
        <v>43640</v>
      </c>
      <c r="D31" s="22">
        <v>19</v>
      </c>
      <c r="E31" s="21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3">
        <v>43641</v>
      </c>
      <c r="D32" s="14">
        <v>20</v>
      </c>
      <c r="E32" s="21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3">
        <v>43642</v>
      </c>
      <c r="D33" s="22">
        <v>22</v>
      </c>
      <c r="E33" s="21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3">
        <v>43643</v>
      </c>
      <c r="D34" s="14">
        <v>22</v>
      </c>
      <c r="E34" s="21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3">
        <v>43644</v>
      </c>
      <c r="D35" s="14">
        <v>14.4</v>
      </c>
      <c r="E35" s="21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13">
        <v>43645</v>
      </c>
      <c r="D36" s="14">
        <v>20</v>
      </c>
      <c r="E36" s="21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13">
        <v>43646</v>
      </c>
      <c r="D37" s="22">
        <v>16</v>
      </c>
      <c r="E37" s="21" t="str">
        <f t="shared" si="0"/>
        <v>-</v>
      </c>
      <c r="F37" s="3"/>
    </row>
    <row r="38" spans="1:6" ht="12.75" hidden="1">
      <c r="A38" s="3" t="s">
        <v>6</v>
      </c>
      <c r="B38" s="3" t="s">
        <v>5</v>
      </c>
      <c r="C38" s="13">
        <v>42186</v>
      </c>
      <c r="D38" s="22"/>
      <c r="E38" s="21" t="str">
        <f t="shared" si="0"/>
        <v>-</v>
      </c>
      <c r="F38" s="3"/>
    </row>
    <row r="39" spans="1:6" ht="12.75">
      <c r="A39" s="29" t="s">
        <v>32</v>
      </c>
      <c r="B39" s="30"/>
      <c r="C39" s="30"/>
      <c r="D39" s="5"/>
      <c r="E39" s="15">
        <f>COUNT(D8:D38)</f>
        <v>30</v>
      </c>
      <c r="F39" s="3"/>
    </row>
    <row r="40" spans="1:6" ht="33.75" customHeight="1">
      <c r="A40" s="29" t="s">
        <v>33</v>
      </c>
      <c r="B40" s="31"/>
      <c r="C40" s="31"/>
      <c r="D40" s="31"/>
      <c r="E40" s="16">
        <f>май!E40+юни!E39</f>
        <v>179</v>
      </c>
      <c r="F40" s="3"/>
    </row>
    <row r="41" spans="1:6" ht="33.75" customHeight="1">
      <c r="A41" s="29" t="s">
        <v>13</v>
      </c>
      <c r="B41" s="31"/>
      <c r="C41" s="31"/>
      <c r="D41" s="31"/>
      <c r="E41" s="19">
        <f>COUNT(E8:E38)</f>
        <v>0</v>
      </c>
      <c r="F41" s="3"/>
    </row>
    <row r="42" spans="1:6" ht="27.75" customHeight="1">
      <c r="A42" s="32" t="s">
        <v>14</v>
      </c>
      <c r="B42" s="33"/>
      <c r="C42" s="33"/>
      <c r="D42" s="33"/>
      <c r="E42" s="17">
        <f>май!E42+юни!E41</f>
        <v>35</v>
      </c>
      <c r="F42" s="3"/>
    </row>
    <row r="43" spans="1:6" ht="12.75">
      <c r="A43" s="34" t="s">
        <v>8</v>
      </c>
      <c r="B43" s="35"/>
      <c r="C43" s="35"/>
      <c r="D43" s="18"/>
      <c r="E43" s="12">
        <f>AVERAGE(D8:D38)</f>
        <v>23.646666666666665</v>
      </c>
      <c r="F43" s="3"/>
    </row>
    <row r="44" spans="1:6" ht="12.75" customHeight="1">
      <c r="A44" s="34" t="s">
        <v>15</v>
      </c>
      <c r="B44" s="35"/>
      <c r="C44" s="35"/>
      <c r="D44" s="18"/>
      <c r="E44" s="12">
        <f>E40/181*100</f>
        <v>98.89502762430939</v>
      </c>
      <c r="F44" s="3"/>
    </row>
    <row r="45" spans="1:5" ht="12.75">
      <c r="A45" s="27" t="s">
        <v>10</v>
      </c>
      <c r="B45" s="27"/>
      <c r="C45" s="27"/>
      <c r="D45" s="27"/>
      <c r="E45" s="27"/>
    </row>
    <row r="46" spans="1:5" ht="15.75">
      <c r="A46" s="28" t="s">
        <v>11</v>
      </c>
      <c r="B46" s="28"/>
      <c r="C46" s="28"/>
      <c r="D46" s="28"/>
      <c r="E46" s="28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>
        <v>43617</v>
      </c>
      <c r="D48" s="22">
        <v>14.6491003</v>
      </c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13">
        <v>43618</v>
      </c>
      <c r="D49" s="22">
        <v>19.05454063</v>
      </c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3">
        <v>43619</v>
      </c>
      <c r="D50" s="22">
        <v>19.10718536</v>
      </c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3">
        <v>43620</v>
      </c>
      <c r="D51" s="22">
        <v>22.4571228</v>
      </c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3">
        <v>43621</v>
      </c>
      <c r="D52" s="22">
        <v>24.57492828</v>
      </c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3">
        <v>43622</v>
      </c>
      <c r="D53" s="22">
        <v>22.9041214</v>
      </c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3">
        <v>43623</v>
      </c>
      <c r="D54" s="22">
        <v>23.49670601</v>
      </c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3">
        <v>43624</v>
      </c>
      <c r="D55" s="22">
        <v>29.41951561</v>
      </c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3">
        <v>43625</v>
      </c>
      <c r="D56" s="22">
        <v>35.23400497</v>
      </c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3">
        <v>43626</v>
      </c>
      <c r="D57" s="22">
        <v>25.62085915</v>
      </c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3">
        <v>43627</v>
      </c>
      <c r="D58" s="22">
        <v>21.09321404</v>
      </c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3">
        <v>43628</v>
      </c>
      <c r="D59" s="22">
        <v>23.37332153</v>
      </c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3">
        <v>43629</v>
      </c>
      <c r="D60" s="22">
        <v>29.60682106</v>
      </c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3">
        <v>43630</v>
      </c>
      <c r="D61" s="22">
        <v>31.75028419</v>
      </c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3">
        <v>43631</v>
      </c>
      <c r="D62" s="22">
        <v>28.51752472</v>
      </c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3">
        <v>43632</v>
      </c>
      <c r="D63" s="22">
        <v>25.03935242</v>
      </c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3">
        <v>43633</v>
      </c>
      <c r="D64" s="22">
        <v>26.28517914</v>
      </c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13">
        <v>43634</v>
      </c>
      <c r="D65" s="22">
        <v>25.96084595</v>
      </c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3">
        <v>43635</v>
      </c>
      <c r="D66" s="22">
        <v>25.25679588</v>
      </c>
      <c r="E66" s="4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13">
        <v>43636</v>
      </c>
      <c r="D67" s="22">
        <v>23.56640816</v>
      </c>
      <c r="E67" s="4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13">
        <v>43637</v>
      </c>
      <c r="D68" s="22">
        <v>23.71853065</v>
      </c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3">
        <v>43638</v>
      </c>
      <c r="D69" s="22">
        <v>22.80866814</v>
      </c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3">
        <v>43639</v>
      </c>
      <c r="D70" s="22">
        <v>25.98922157</v>
      </c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3">
        <v>43640</v>
      </c>
      <c r="D71" s="22">
        <v>28.67192078</v>
      </c>
      <c r="E71" s="4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13">
        <v>43641</v>
      </c>
      <c r="D72" s="22">
        <v>20.49489021</v>
      </c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13">
        <v>43642</v>
      </c>
      <c r="D73" s="22">
        <v>23.11897469</v>
      </c>
      <c r="E73" s="4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13">
        <v>43643</v>
      </c>
      <c r="D74" s="22">
        <v>26.16472435</v>
      </c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13">
        <v>43644</v>
      </c>
      <c r="D75" s="22">
        <v>25.84448433</v>
      </c>
      <c r="E75" s="4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13">
        <v>43645</v>
      </c>
      <c r="D76" s="22">
        <v>19.97370148</v>
      </c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13">
        <v>43646</v>
      </c>
      <c r="D77" s="22">
        <v>15.97745514</v>
      </c>
      <c r="E77" s="4" t="str">
        <f t="shared" si="1"/>
        <v>-</v>
      </c>
      <c r="F77" s="3"/>
    </row>
    <row r="78" spans="1:6" ht="12.75" customHeight="1" hidden="1">
      <c r="A78" s="3" t="s">
        <v>19</v>
      </c>
      <c r="B78" s="3" t="s">
        <v>4</v>
      </c>
      <c r="C78" s="13"/>
      <c r="D78" s="5"/>
      <c r="E78" s="4" t="str">
        <f t="shared" si="1"/>
        <v>-</v>
      </c>
      <c r="F78" s="3"/>
    </row>
    <row r="79" spans="1:6" ht="12.75" customHeight="1">
      <c r="A79" s="29" t="s">
        <v>32</v>
      </c>
      <c r="B79" s="30"/>
      <c r="C79" s="30"/>
      <c r="D79" s="5"/>
      <c r="E79" s="15">
        <f>COUNT(D48:D78)</f>
        <v>30</v>
      </c>
      <c r="F79" s="3"/>
    </row>
    <row r="80" spans="1:6" ht="33.75" customHeight="1">
      <c r="A80" s="29" t="s">
        <v>33</v>
      </c>
      <c r="B80" s="31"/>
      <c r="C80" s="31"/>
      <c r="D80" s="31"/>
      <c r="E80" s="16">
        <f>май!E80+юни!E79</f>
        <v>181</v>
      </c>
      <c r="F80" s="3"/>
    </row>
    <row r="81" spans="1:6" ht="33.75" customHeight="1">
      <c r="A81" s="29" t="s">
        <v>13</v>
      </c>
      <c r="B81" s="31"/>
      <c r="C81" s="31"/>
      <c r="D81" s="31"/>
      <c r="E81" s="19">
        <f>COUNT(E48:E78)</f>
        <v>0</v>
      </c>
      <c r="F81" s="3"/>
    </row>
    <row r="82" spans="1:6" ht="27.75" customHeight="1">
      <c r="A82" s="32" t="s">
        <v>14</v>
      </c>
      <c r="B82" s="33"/>
      <c r="C82" s="33"/>
      <c r="D82" s="33"/>
      <c r="E82" s="17">
        <f>май!E82+юни!E81</f>
        <v>25</v>
      </c>
      <c r="F82" s="3"/>
    </row>
    <row r="83" spans="1:6" ht="12.75" customHeight="1">
      <c r="A83" s="34" t="s">
        <v>8</v>
      </c>
      <c r="B83" s="35"/>
      <c r="C83" s="35"/>
      <c r="D83" s="18"/>
      <c r="E83" s="12">
        <f>AVERAGE(D48:D78)</f>
        <v>24.324346764666668</v>
      </c>
      <c r="F83" s="3"/>
    </row>
    <row r="84" spans="1:6" ht="12.75" customHeight="1">
      <c r="A84" s="34" t="s">
        <v>15</v>
      </c>
      <c r="B84" s="35"/>
      <c r="C84" s="35"/>
      <c r="D84" s="18"/>
      <c r="E84" s="12">
        <f>E80/181*100</f>
        <v>100</v>
      </c>
      <c r="F84" s="3"/>
    </row>
    <row r="85" spans="1:5" ht="12.75">
      <c r="A85" s="27" t="s">
        <v>10</v>
      </c>
      <c r="B85" s="27"/>
      <c r="C85" s="27"/>
      <c r="D85" s="27"/>
      <c r="E85" s="27"/>
    </row>
    <row r="86" spans="1:5" ht="15.75">
      <c r="A86" s="28" t="s">
        <v>11</v>
      </c>
      <c r="B86" s="28"/>
      <c r="C86" s="28"/>
      <c r="D86" s="28"/>
      <c r="E86" s="28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>
        <v>43617</v>
      </c>
      <c r="D88" s="22">
        <v>23.15460396</v>
      </c>
      <c r="E88" s="4" t="str">
        <f aca="true" t="shared" si="2" ref="E88:E118">IF(D88/50&gt;1,D88/50,"-")</f>
        <v>-</v>
      </c>
      <c r="F88" s="3"/>
    </row>
    <row r="89" spans="1:6" ht="12.75">
      <c r="A89" s="3" t="s">
        <v>21</v>
      </c>
      <c r="B89" s="3" t="s">
        <v>4</v>
      </c>
      <c r="C89" s="13">
        <v>43618</v>
      </c>
      <c r="D89" s="22">
        <v>26.07203865</v>
      </c>
      <c r="E89" s="4" t="str">
        <f t="shared" si="2"/>
        <v>-</v>
      </c>
      <c r="F89" s="3"/>
    </row>
    <row r="90" spans="1:6" ht="12.75">
      <c r="A90" s="3" t="s">
        <v>21</v>
      </c>
      <c r="B90" s="3" t="s">
        <v>4</v>
      </c>
      <c r="C90" s="13">
        <v>43619</v>
      </c>
      <c r="D90" s="22">
        <v>32.47389984</v>
      </c>
      <c r="E90" s="4" t="str">
        <f t="shared" si="2"/>
        <v>-</v>
      </c>
      <c r="F90" s="3"/>
    </row>
    <row r="91" spans="1:6" ht="12.75">
      <c r="A91" s="3" t="s">
        <v>21</v>
      </c>
      <c r="B91" s="3" t="s">
        <v>4</v>
      </c>
      <c r="C91" s="13">
        <v>43620</v>
      </c>
      <c r="D91" s="22">
        <v>36.62449265</v>
      </c>
      <c r="E91" s="4" t="str">
        <f t="shared" si="2"/>
        <v>-</v>
      </c>
      <c r="F91" s="3"/>
    </row>
    <row r="92" spans="1:6" ht="12.75">
      <c r="A92" s="3" t="s">
        <v>21</v>
      </c>
      <c r="B92" s="3" t="s">
        <v>4</v>
      </c>
      <c r="C92" s="13">
        <v>43621</v>
      </c>
      <c r="D92" s="22">
        <v>34.81740189</v>
      </c>
      <c r="E92" s="4" t="str">
        <f t="shared" si="2"/>
        <v>-</v>
      </c>
      <c r="F92" s="3"/>
    </row>
    <row r="93" spans="1:6" ht="12.75">
      <c r="A93" s="3" t="s">
        <v>21</v>
      </c>
      <c r="B93" s="3" t="s">
        <v>4</v>
      </c>
      <c r="C93" s="13">
        <v>43622</v>
      </c>
      <c r="D93" s="22">
        <v>34.05980301</v>
      </c>
      <c r="E93" s="4" t="str">
        <f t="shared" si="2"/>
        <v>-</v>
      </c>
      <c r="F93" s="3"/>
    </row>
    <row r="94" spans="1:6" ht="12.75">
      <c r="A94" s="3" t="s">
        <v>21</v>
      </c>
      <c r="B94" s="3" t="s">
        <v>4</v>
      </c>
      <c r="C94" s="13">
        <v>43623</v>
      </c>
      <c r="D94" s="22">
        <v>32.50292587</v>
      </c>
      <c r="E94" s="4" t="str">
        <f t="shared" si="2"/>
        <v>-</v>
      </c>
      <c r="F94" s="3"/>
    </row>
    <row r="95" spans="1:6" ht="12.75">
      <c r="A95" s="3" t="s">
        <v>21</v>
      </c>
      <c r="B95" s="3" t="s">
        <v>4</v>
      </c>
      <c r="C95" s="13">
        <v>43624</v>
      </c>
      <c r="D95" s="22">
        <v>37.45952225</v>
      </c>
      <c r="E95" s="4" t="str">
        <f t="shared" si="2"/>
        <v>-</v>
      </c>
      <c r="F95" s="3"/>
    </row>
    <row r="96" spans="1:6" ht="12.75">
      <c r="A96" s="3" t="s">
        <v>21</v>
      </c>
      <c r="B96" s="3" t="s">
        <v>4</v>
      </c>
      <c r="C96" s="13">
        <v>43625</v>
      </c>
      <c r="D96" s="22">
        <v>42.72637558</v>
      </c>
      <c r="E96" s="4" t="str">
        <f t="shared" si="2"/>
        <v>-</v>
      </c>
      <c r="F96" s="3"/>
    </row>
    <row r="97" spans="1:6" ht="12.75">
      <c r="A97" s="3" t="s">
        <v>21</v>
      </c>
      <c r="B97" s="3" t="s">
        <v>4</v>
      </c>
      <c r="C97" s="13">
        <v>43626</v>
      </c>
      <c r="D97" s="22">
        <v>35.41975403</v>
      </c>
      <c r="E97" s="4" t="str">
        <f t="shared" si="2"/>
        <v>-</v>
      </c>
      <c r="F97" s="3"/>
    </row>
    <row r="98" spans="1:6" ht="12.75">
      <c r="A98" s="3" t="s">
        <v>21</v>
      </c>
      <c r="B98" s="3" t="s">
        <v>4</v>
      </c>
      <c r="C98" s="13">
        <v>43627</v>
      </c>
      <c r="D98" s="22">
        <v>29.48979187</v>
      </c>
      <c r="E98" s="4" t="str">
        <f t="shared" si="2"/>
        <v>-</v>
      </c>
      <c r="F98" s="3"/>
    </row>
    <row r="99" spans="1:6" ht="12.75">
      <c r="A99" s="3" t="s">
        <v>21</v>
      </c>
      <c r="B99" s="3" t="s">
        <v>4</v>
      </c>
      <c r="C99" s="13">
        <v>43628</v>
      </c>
      <c r="D99" s="22">
        <v>30.27931023</v>
      </c>
      <c r="E99" s="4" t="str">
        <f t="shared" si="2"/>
        <v>-</v>
      </c>
      <c r="F99" s="3"/>
    </row>
    <row r="100" spans="1:6" ht="12.75">
      <c r="A100" s="3" t="s">
        <v>21</v>
      </c>
      <c r="B100" s="3" t="s">
        <v>4</v>
      </c>
      <c r="C100" s="13">
        <v>43629</v>
      </c>
      <c r="D100" s="22">
        <v>33.69781876</v>
      </c>
      <c r="E100" s="4" t="str">
        <f t="shared" si="2"/>
        <v>-</v>
      </c>
      <c r="F100" s="3"/>
    </row>
    <row r="101" spans="1:6" ht="12.75">
      <c r="A101" s="3" t="s">
        <v>21</v>
      </c>
      <c r="B101" s="3" t="s">
        <v>4</v>
      </c>
      <c r="C101" s="13">
        <v>43630</v>
      </c>
      <c r="D101" s="22">
        <v>43.36227417</v>
      </c>
      <c r="E101" s="4" t="str">
        <f t="shared" si="2"/>
        <v>-</v>
      </c>
      <c r="F101" s="3"/>
    </row>
    <row r="102" spans="1:6" ht="12.75">
      <c r="A102" s="3" t="s">
        <v>21</v>
      </c>
      <c r="B102" s="3" t="s">
        <v>4</v>
      </c>
      <c r="C102" s="13">
        <v>43631</v>
      </c>
      <c r="D102" s="22">
        <v>32.94981766</v>
      </c>
      <c r="E102" s="4" t="str">
        <f t="shared" si="2"/>
        <v>-</v>
      </c>
      <c r="F102" s="3"/>
    </row>
    <row r="103" spans="1:6" ht="12.75">
      <c r="A103" s="3" t="s">
        <v>21</v>
      </c>
      <c r="B103" s="3" t="s">
        <v>4</v>
      </c>
      <c r="C103" s="13">
        <v>43632</v>
      </c>
      <c r="D103" s="22">
        <v>28.97244263</v>
      </c>
      <c r="E103" s="4" t="str">
        <f t="shared" si="2"/>
        <v>-</v>
      </c>
      <c r="F103" s="3"/>
    </row>
    <row r="104" spans="1:6" ht="12.75">
      <c r="A104" s="3" t="s">
        <v>21</v>
      </c>
      <c r="B104" s="3" t="s">
        <v>4</v>
      </c>
      <c r="C104" s="13">
        <v>43633</v>
      </c>
      <c r="D104" s="22">
        <v>30.80409241</v>
      </c>
      <c r="E104" s="4" t="str">
        <f t="shared" si="2"/>
        <v>-</v>
      </c>
      <c r="F104" s="3"/>
    </row>
    <row r="105" spans="1:6" ht="12.75">
      <c r="A105" s="3" t="s">
        <v>21</v>
      </c>
      <c r="B105" s="3" t="s">
        <v>4</v>
      </c>
      <c r="C105" s="13">
        <v>43634</v>
      </c>
      <c r="D105" s="22">
        <v>30.00432014</v>
      </c>
      <c r="E105" s="4" t="str">
        <f t="shared" si="2"/>
        <v>-</v>
      </c>
      <c r="F105" s="3"/>
    </row>
    <row r="106" spans="1:6" ht="12.75">
      <c r="A106" s="3" t="s">
        <v>21</v>
      </c>
      <c r="B106" s="3" t="s">
        <v>4</v>
      </c>
      <c r="C106" s="13">
        <v>43635</v>
      </c>
      <c r="D106" s="22">
        <v>34.31095123</v>
      </c>
      <c r="E106" s="4" t="str">
        <f t="shared" si="2"/>
        <v>-</v>
      </c>
      <c r="F106" s="3"/>
    </row>
    <row r="107" spans="1:6" ht="12.75">
      <c r="A107" s="3" t="s">
        <v>21</v>
      </c>
      <c r="B107" s="3" t="s">
        <v>4</v>
      </c>
      <c r="C107" s="13">
        <v>43636</v>
      </c>
      <c r="D107" s="22">
        <v>29.47289467</v>
      </c>
      <c r="E107" s="4" t="str">
        <f t="shared" si="2"/>
        <v>-</v>
      </c>
      <c r="F107" s="3"/>
    </row>
    <row r="108" spans="1:6" ht="12.75">
      <c r="A108" s="3" t="s">
        <v>21</v>
      </c>
      <c r="B108" s="3" t="s">
        <v>4</v>
      </c>
      <c r="C108" s="13">
        <v>43637</v>
      </c>
      <c r="D108" s="22">
        <v>28.01095581</v>
      </c>
      <c r="E108" s="4" t="str">
        <f t="shared" si="2"/>
        <v>-</v>
      </c>
      <c r="F108" s="3"/>
    </row>
    <row r="109" spans="1:6" ht="12.75">
      <c r="A109" s="3" t="s">
        <v>21</v>
      </c>
      <c r="B109" s="3" t="s">
        <v>4</v>
      </c>
      <c r="C109" s="13">
        <v>43638</v>
      </c>
      <c r="D109" s="22">
        <v>29.29692078</v>
      </c>
      <c r="E109" s="4" t="str">
        <f t="shared" si="2"/>
        <v>-</v>
      </c>
      <c r="F109" s="3"/>
    </row>
    <row r="110" spans="1:6" ht="12.75">
      <c r="A110" s="3" t="s">
        <v>21</v>
      </c>
      <c r="B110" s="3" t="s">
        <v>4</v>
      </c>
      <c r="C110" s="13">
        <v>43639</v>
      </c>
      <c r="D110" s="22">
        <v>28.44252205</v>
      </c>
      <c r="E110" s="4" t="str">
        <f t="shared" si="2"/>
        <v>-</v>
      </c>
      <c r="F110" s="3"/>
    </row>
    <row r="111" spans="1:6" ht="12.75">
      <c r="A111" s="3" t="s">
        <v>21</v>
      </c>
      <c r="B111" s="3" t="s">
        <v>4</v>
      </c>
      <c r="C111" s="13">
        <v>43640</v>
      </c>
      <c r="D111" s="22">
        <v>36.41347122</v>
      </c>
      <c r="E111" s="4" t="str">
        <f t="shared" si="2"/>
        <v>-</v>
      </c>
      <c r="F111" s="3"/>
    </row>
    <row r="112" spans="1:6" ht="12.75">
      <c r="A112" s="3" t="s">
        <v>21</v>
      </c>
      <c r="B112" s="3" t="s">
        <v>4</v>
      </c>
      <c r="C112" s="13">
        <v>43641</v>
      </c>
      <c r="D112" s="22">
        <v>27.91416359</v>
      </c>
      <c r="E112" s="4" t="str">
        <f t="shared" si="2"/>
        <v>-</v>
      </c>
      <c r="F112" s="3"/>
    </row>
    <row r="113" spans="1:6" ht="12.75">
      <c r="A113" s="3" t="s">
        <v>21</v>
      </c>
      <c r="B113" s="3" t="s">
        <v>4</v>
      </c>
      <c r="C113" s="13">
        <v>43642</v>
      </c>
      <c r="D113" s="22">
        <v>30.37908173</v>
      </c>
      <c r="E113" s="4" t="str">
        <f t="shared" si="2"/>
        <v>-</v>
      </c>
      <c r="F113" s="3"/>
    </row>
    <row r="114" spans="1:6" ht="12.75">
      <c r="A114" s="3" t="s">
        <v>21</v>
      </c>
      <c r="B114" s="3" t="s">
        <v>4</v>
      </c>
      <c r="C114" s="13">
        <v>43643</v>
      </c>
      <c r="D114" s="22">
        <v>30.83269501</v>
      </c>
      <c r="E114" s="4" t="str">
        <f t="shared" si="2"/>
        <v>-</v>
      </c>
      <c r="F114" s="3"/>
    </row>
    <row r="115" spans="1:6" ht="12.75">
      <c r="A115" s="3" t="s">
        <v>21</v>
      </c>
      <c r="B115" s="3" t="s">
        <v>4</v>
      </c>
      <c r="C115" s="13">
        <v>43644</v>
      </c>
      <c r="D115" s="22">
        <v>35.7035408</v>
      </c>
      <c r="E115" s="4" t="str">
        <f t="shared" si="2"/>
        <v>-</v>
      </c>
      <c r="F115" s="3"/>
    </row>
    <row r="116" spans="1:6" ht="12.75">
      <c r="A116" s="3" t="s">
        <v>21</v>
      </c>
      <c r="B116" s="3" t="s">
        <v>4</v>
      </c>
      <c r="C116" s="13">
        <v>43645</v>
      </c>
      <c r="D116" s="22">
        <v>26.70523643</v>
      </c>
      <c r="E116" s="4" t="str">
        <f t="shared" si="2"/>
        <v>-</v>
      </c>
      <c r="F116" s="3"/>
    </row>
    <row r="117" spans="1:6" ht="12.75">
      <c r="A117" s="3" t="s">
        <v>21</v>
      </c>
      <c r="B117" s="3" t="s">
        <v>4</v>
      </c>
      <c r="C117" s="13">
        <v>43646</v>
      </c>
      <c r="D117" s="22">
        <v>24.45211029</v>
      </c>
      <c r="E117" s="4" t="str">
        <f t="shared" si="2"/>
        <v>-</v>
      </c>
      <c r="F117" s="3"/>
    </row>
    <row r="118" spans="1:6" ht="12.75" hidden="1">
      <c r="A118" s="3" t="s">
        <v>17</v>
      </c>
      <c r="B118" s="3" t="s">
        <v>4</v>
      </c>
      <c r="C118" s="13"/>
      <c r="D118" s="5"/>
      <c r="E118" s="4" t="str">
        <f t="shared" si="2"/>
        <v>-</v>
      </c>
      <c r="F118" s="3"/>
    </row>
    <row r="119" spans="1:6" ht="12.75" customHeight="1">
      <c r="A119" s="29" t="s">
        <v>32</v>
      </c>
      <c r="B119" s="30"/>
      <c r="C119" s="30"/>
      <c r="D119" s="5"/>
      <c r="E119" s="15">
        <f>COUNT(D88:D118)</f>
        <v>30</v>
      </c>
      <c r="F119" s="3"/>
    </row>
    <row r="120" spans="1:6" ht="33.75" customHeight="1">
      <c r="A120" s="29" t="s">
        <v>33</v>
      </c>
      <c r="B120" s="31"/>
      <c r="C120" s="31"/>
      <c r="D120" s="31"/>
      <c r="E120" s="16">
        <f>май!E120+юни!E119</f>
        <v>178</v>
      </c>
      <c r="F120" s="3"/>
    </row>
    <row r="121" spans="1:6" ht="33.75" customHeight="1">
      <c r="A121" s="29" t="s">
        <v>13</v>
      </c>
      <c r="B121" s="31"/>
      <c r="C121" s="31"/>
      <c r="D121" s="31"/>
      <c r="E121" s="19">
        <f>COUNT(E88:E118)</f>
        <v>0</v>
      </c>
      <c r="F121" s="3"/>
    </row>
    <row r="122" spans="1:6" ht="27.75" customHeight="1">
      <c r="A122" s="32" t="s">
        <v>14</v>
      </c>
      <c r="B122" s="33"/>
      <c r="C122" s="33"/>
      <c r="D122" s="33"/>
      <c r="E122" s="17">
        <f>май!E122+юни!E121</f>
        <v>36</v>
      </c>
      <c r="F122" s="3"/>
    </row>
    <row r="123" spans="1:6" ht="12.75" customHeight="1">
      <c r="A123" s="34" t="s">
        <v>8</v>
      </c>
      <c r="B123" s="35"/>
      <c r="C123" s="35"/>
      <c r="D123" s="18"/>
      <c r="E123" s="12">
        <f>AVERAGE(D88:D118)</f>
        <v>31.893507640333336</v>
      </c>
      <c r="F123" s="3"/>
    </row>
    <row r="124" spans="1:6" ht="12.75" customHeight="1">
      <c r="A124" s="34" t="s">
        <v>15</v>
      </c>
      <c r="B124" s="35"/>
      <c r="C124" s="35"/>
      <c r="D124" s="18"/>
      <c r="E124" s="12">
        <f>E120/181*100</f>
        <v>98.34254143646409</v>
      </c>
      <c r="F124" s="3"/>
    </row>
  </sheetData>
  <sheetProtection/>
  <mergeCells count="25">
    <mergeCell ref="A1:E1"/>
    <mergeCell ref="A45:E45"/>
    <mergeCell ref="A46:E46"/>
    <mergeCell ref="A79:C79"/>
    <mergeCell ref="A40:D40"/>
    <mergeCell ref="A42:D42"/>
    <mergeCell ref="A43:C43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23:C123"/>
    <mergeCell ref="A124:C124"/>
    <mergeCell ref="A85:E85"/>
    <mergeCell ref="A86:E86"/>
    <mergeCell ref="A119:C119"/>
    <mergeCell ref="A120:D120"/>
    <mergeCell ref="A121:D121"/>
    <mergeCell ref="A122:D122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zoomScalePageLayoutView="0" workbookViewId="0" topLeftCell="A10">
      <selection activeCell="C8" sqref="C8"/>
    </sheetView>
  </sheetViews>
  <sheetFormatPr defaultColWidth="9.140625" defaultRowHeight="12.75"/>
  <cols>
    <col min="1" max="1" width="22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36" t="s">
        <v>35</v>
      </c>
      <c r="B1" s="26"/>
      <c r="C1" s="26"/>
      <c r="D1" s="26"/>
      <c r="E1" s="26"/>
    </row>
    <row r="4" spans="1:5" ht="12.75">
      <c r="A4" s="27" t="s">
        <v>10</v>
      </c>
      <c r="B4" s="27"/>
      <c r="C4" s="27"/>
      <c r="D4" s="27"/>
      <c r="E4" s="27"/>
    </row>
    <row r="5" spans="1:5" ht="15.75">
      <c r="A5" s="28" t="s">
        <v>11</v>
      </c>
      <c r="B5" s="28"/>
      <c r="C5" s="28"/>
      <c r="D5" s="28"/>
      <c r="E5" s="28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13">
        <v>43647</v>
      </c>
      <c r="D8" s="14">
        <v>24</v>
      </c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3">
        <v>43648</v>
      </c>
      <c r="D9" s="14">
        <v>33</v>
      </c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3">
        <v>43649</v>
      </c>
      <c r="D10" s="14">
        <v>28</v>
      </c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3">
        <v>43650</v>
      </c>
      <c r="D11" s="14">
        <v>22</v>
      </c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3">
        <v>43651</v>
      </c>
      <c r="D12" s="14">
        <v>24</v>
      </c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3">
        <v>43652</v>
      </c>
      <c r="D13" s="14">
        <v>21</v>
      </c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3">
        <v>43653</v>
      </c>
      <c r="D14" s="14">
        <v>21</v>
      </c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3">
        <v>43654</v>
      </c>
      <c r="D15" s="14">
        <v>19</v>
      </c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3">
        <v>43655</v>
      </c>
      <c r="D16" s="14">
        <v>23</v>
      </c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3">
        <v>43656</v>
      </c>
      <c r="D17" s="14">
        <v>12.5</v>
      </c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3">
        <v>43657</v>
      </c>
      <c r="D18" s="14">
        <v>14.2</v>
      </c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3">
        <v>43658</v>
      </c>
      <c r="D19" s="14">
        <v>26</v>
      </c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3">
        <v>43659</v>
      </c>
      <c r="D20" s="14">
        <v>15</v>
      </c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3">
        <v>43660</v>
      </c>
      <c r="D21" s="14">
        <v>12.6</v>
      </c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3">
        <v>43661</v>
      </c>
      <c r="D22" s="14">
        <v>14.1</v>
      </c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3">
        <v>43662</v>
      </c>
      <c r="D23" s="14">
        <v>15</v>
      </c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3">
        <v>43663</v>
      </c>
      <c r="D24" s="14">
        <v>15</v>
      </c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3">
        <v>43664</v>
      </c>
      <c r="D25" s="14">
        <v>18</v>
      </c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3">
        <v>43665</v>
      </c>
      <c r="D26" s="14">
        <v>20</v>
      </c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3">
        <v>43666</v>
      </c>
      <c r="D27" s="14">
        <v>18</v>
      </c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3">
        <v>43667</v>
      </c>
      <c r="D28" s="14">
        <v>21</v>
      </c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3">
        <v>43668</v>
      </c>
      <c r="D29" s="14">
        <v>19</v>
      </c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3">
        <v>43669</v>
      </c>
      <c r="D30" s="14">
        <v>16</v>
      </c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3">
        <v>43670</v>
      </c>
      <c r="D31" s="14">
        <v>13.5</v>
      </c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3">
        <v>43671</v>
      </c>
      <c r="D32" s="14">
        <v>16</v>
      </c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3">
        <v>43672</v>
      </c>
      <c r="D33" s="14">
        <v>18</v>
      </c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3">
        <v>43673</v>
      </c>
      <c r="D34" s="14">
        <v>23</v>
      </c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3">
        <v>43674</v>
      </c>
      <c r="D35" s="14">
        <v>23</v>
      </c>
      <c r="E35" s="4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13">
        <v>43675</v>
      </c>
      <c r="D36" s="14">
        <v>22</v>
      </c>
      <c r="E36" s="4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13">
        <v>43676</v>
      </c>
      <c r="D37" s="14">
        <v>17</v>
      </c>
      <c r="E37" s="4" t="str">
        <f t="shared" si="0"/>
        <v>-</v>
      </c>
      <c r="F37" s="3"/>
    </row>
    <row r="38" spans="1:6" ht="12.75">
      <c r="A38" s="3" t="s">
        <v>6</v>
      </c>
      <c r="B38" s="3" t="s">
        <v>5</v>
      </c>
      <c r="C38" s="13">
        <v>43677</v>
      </c>
      <c r="D38" s="14">
        <v>22</v>
      </c>
      <c r="E38" s="4" t="str">
        <f t="shared" si="0"/>
        <v>-</v>
      </c>
      <c r="F38" s="3"/>
    </row>
    <row r="39" spans="1:6" ht="12.75">
      <c r="A39" s="29" t="s">
        <v>9</v>
      </c>
      <c r="B39" s="30"/>
      <c r="C39" s="30"/>
      <c r="D39" s="5"/>
      <c r="E39" s="15">
        <f>COUNT(D8:D38)</f>
        <v>31</v>
      </c>
      <c r="F39" s="3"/>
    </row>
    <row r="40" spans="1:6" ht="33.75" customHeight="1">
      <c r="A40" s="29" t="s">
        <v>12</v>
      </c>
      <c r="B40" s="31"/>
      <c r="C40" s="31"/>
      <c r="D40" s="31"/>
      <c r="E40" s="16">
        <f>юни!E40+юли!E39</f>
        <v>210</v>
      </c>
      <c r="F40" s="3"/>
    </row>
    <row r="41" spans="1:6" ht="33.75" customHeight="1">
      <c r="A41" s="29" t="s">
        <v>13</v>
      </c>
      <c r="B41" s="31"/>
      <c r="C41" s="31"/>
      <c r="D41" s="31"/>
      <c r="E41" s="19">
        <f>COUNT(E8:E38)</f>
        <v>0</v>
      </c>
      <c r="F41" s="3"/>
    </row>
    <row r="42" spans="1:6" ht="27.75" customHeight="1">
      <c r="A42" s="32" t="s">
        <v>14</v>
      </c>
      <c r="B42" s="33"/>
      <c r="C42" s="33"/>
      <c r="D42" s="33"/>
      <c r="E42" s="17">
        <f>юни!E42+юли!E41</f>
        <v>35</v>
      </c>
      <c r="F42" s="3"/>
    </row>
    <row r="43" spans="1:6" ht="12.75">
      <c r="A43" s="34" t="s">
        <v>8</v>
      </c>
      <c r="B43" s="35"/>
      <c r="C43" s="35"/>
      <c r="D43" s="18"/>
      <c r="E43" s="12">
        <f>AVERAGE(D8:D38)</f>
        <v>19.545161290322582</v>
      </c>
      <c r="F43" s="3"/>
    </row>
    <row r="44" spans="1:6" ht="12.75" customHeight="1">
      <c r="A44" s="34" t="s">
        <v>20</v>
      </c>
      <c r="B44" s="35"/>
      <c r="C44" s="35"/>
      <c r="D44" s="18"/>
      <c r="E44" s="12">
        <f>E40/212*100</f>
        <v>99.05660377358491</v>
      </c>
      <c r="F44" s="3"/>
    </row>
    <row r="45" spans="1:5" ht="12.75">
      <c r="A45" s="27" t="s">
        <v>10</v>
      </c>
      <c r="B45" s="27"/>
      <c r="C45" s="27"/>
      <c r="D45" s="27"/>
      <c r="E45" s="27"/>
    </row>
    <row r="46" spans="1:5" ht="15.75">
      <c r="A46" s="28" t="s">
        <v>11</v>
      </c>
      <c r="B46" s="28"/>
      <c r="C46" s="28"/>
      <c r="D46" s="28"/>
      <c r="E46" s="28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>
        <v>43647</v>
      </c>
      <c r="D48" s="22">
        <v>21.07206535</v>
      </c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13">
        <v>43648</v>
      </c>
      <c r="D49" s="22">
        <v>31.03478432</v>
      </c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3">
        <v>43649</v>
      </c>
      <c r="D50" s="22">
        <v>34.30012131</v>
      </c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3">
        <v>43650</v>
      </c>
      <c r="D51" s="22">
        <v>27.07754326</v>
      </c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3">
        <v>43651</v>
      </c>
      <c r="D52" s="22">
        <v>28.25177002</v>
      </c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3">
        <v>43652</v>
      </c>
      <c r="D53" s="22">
        <v>24.00596619</v>
      </c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3">
        <v>43653</v>
      </c>
      <c r="D54" s="22">
        <v>21.23488808</v>
      </c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3">
        <v>43654</v>
      </c>
      <c r="D55" s="22">
        <v>23.91721344</v>
      </c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3">
        <v>43655</v>
      </c>
      <c r="D56" s="22">
        <v>26.18741798</v>
      </c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3">
        <v>43656</v>
      </c>
      <c r="D57" s="22">
        <v>21.95837212</v>
      </c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3">
        <v>43657</v>
      </c>
      <c r="D58" s="22">
        <v>13.66534138</v>
      </c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3">
        <v>43658</v>
      </c>
      <c r="D59" s="22">
        <v>18.63272285</v>
      </c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3">
        <v>43659</v>
      </c>
      <c r="D60" s="22">
        <v>20.83616447</v>
      </c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3">
        <v>43660</v>
      </c>
      <c r="D61" s="22">
        <v>17.96616173</v>
      </c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3">
        <v>43661</v>
      </c>
      <c r="D62" s="22">
        <v>13.0979538</v>
      </c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3">
        <v>43662</v>
      </c>
      <c r="D63" s="22">
        <v>17.59776878</v>
      </c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3">
        <v>43663</v>
      </c>
      <c r="D64" s="22">
        <v>13.35304546</v>
      </c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13">
        <v>43664</v>
      </c>
      <c r="D65" s="22">
        <v>21.24115944</v>
      </c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3">
        <v>43665</v>
      </c>
      <c r="D66" s="22">
        <v>22.48027802</v>
      </c>
      <c r="E66" s="4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13">
        <v>43666</v>
      </c>
      <c r="D67" s="22">
        <v>19.72109795</v>
      </c>
      <c r="E67" s="4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13">
        <v>43667</v>
      </c>
      <c r="D68" s="22">
        <v>22.35136604</v>
      </c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3">
        <v>43668</v>
      </c>
      <c r="D69" s="22">
        <v>25.82055473</v>
      </c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3">
        <v>43669</v>
      </c>
      <c r="D70" s="22">
        <v>16.64948654</v>
      </c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3">
        <v>43670</v>
      </c>
      <c r="D71" s="22">
        <v>11.677495</v>
      </c>
      <c r="E71" s="4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13">
        <v>43671</v>
      </c>
      <c r="D72" s="22">
        <v>18.91223907</v>
      </c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13">
        <v>43672</v>
      </c>
      <c r="D73" s="22">
        <v>22.00160217</v>
      </c>
      <c r="E73" s="4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13">
        <v>43673</v>
      </c>
      <c r="D74" s="22">
        <v>23.41926575</v>
      </c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13">
        <v>43674</v>
      </c>
      <c r="D75" s="22">
        <v>20.47920799</v>
      </c>
      <c r="E75" s="4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13">
        <v>43675</v>
      </c>
      <c r="D76" s="22">
        <v>25.71584892</v>
      </c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13">
        <v>43676</v>
      </c>
      <c r="D77" s="22">
        <v>18.37017632</v>
      </c>
      <c r="E77" s="4" t="str">
        <f t="shared" si="1"/>
        <v>-</v>
      </c>
      <c r="F77" s="3"/>
    </row>
    <row r="78" spans="1:6" ht="12.75">
      <c r="A78" s="3" t="s">
        <v>19</v>
      </c>
      <c r="B78" s="3" t="s">
        <v>4</v>
      </c>
      <c r="C78" s="13">
        <v>43677</v>
      </c>
      <c r="D78" s="22">
        <v>20.79972839</v>
      </c>
      <c r="E78" s="4" t="str">
        <f t="shared" si="1"/>
        <v>-</v>
      </c>
      <c r="F78" s="3"/>
    </row>
    <row r="79" spans="1:6" ht="12.75">
      <c r="A79" s="29" t="s">
        <v>9</v>
      </c>
      <c r="B79" s="30"/>
      <c r="C79" s="30"/>
      <c r="D79" s="5"/>
      <c r="E79" s="15">
        <f>COUNT(D48:D78)</f>
        <v>31</v>
      </c>
      <c r="F79" s="3"/>
    </row>
    <row r="80" spans="1:6" ht="33.75" customHeight="1">
      <c r="A80" s="29" t="s">
        <v>12</v>
      </c>
      <c r="B80" s="31"/>
      <c r="C80" s="31"/>
      <c r="D80" s="31"/>
      <c r="E80" s="16">
        <f>юни!E80+юли!E79</f>
        <v>212</v>
      </c>
      <c r="F80" s="3"/>
    </row>
    <row r="81" spans="1:6" ht="33.75" customHeight="1">
      <c r="A81" s="29" t="s">
        <v>13</v>
      </c>
      <c r="B81" s="31"/>
      <c r="C81" s="31"/>
      <c r="D81" s="31"/>
      <c r="E81" s="19">
        <f>COUNT(E48:E78)</f>
        <v>0</v>
      </c>
      <c r="F81" s="3"/>
    </row>
    <row r="82" spans="1:6" ht="27.75" customHeight="1">
      <c r="A82" s="32" t="s">
        <v>14</v>
      </c>
      <c r="B82" s="33"/>
      <c r="C82" s="33"/>
      <c r="D82" s="33"/>
      <c r="E82" s="17">
        <f>юни!E82+юли!E81</f>
        <v>25</v>
      </c>
      <c r="F82" s="3"/>
    </row>
    <row r="83" spans="1:6" ht="12.75">
      <c r="A83" s="34" t="s">
        <v>8</v>
      </c>
      <c r="B83" s="35"/>
      <c r="C83" s="35"/>
      <c r="D83" s="18"/>
      <c r="E83" s="12">
        <f>AVERAGE(D48:D78)</f>
        <v>21.41383247967742</v>
      </c>
      <c r="F83" s="3"/>
    </row>
    <row r="84" spans="1:6" ht="12.75" customHeight="1">
      <c r="A84" s="34" t="s">
        <v>15</v>
      </c>
      <c r="B84" s="35"/>
      <c r="C84" s="35"/>
      <c r="D84" s="18"/>
      <c r="E84" s="12">
        <f>E80/212*100</f>
        <v>100</v>
      </c>
      <c r="F84" s="3"/>
    </row>
    <row r="85" spans="1:5" ht="12.75">
      <c r="A85" s="27" t="s">
        <v>10</v>
      </c>
      <c r="B85" s="27"/>
      <c r="C85" s="27"/>
      <c r="D85" s="27"/>
      <c r="E85" s="27"/>
    </row>
    <row r="86" spans="1:5" ht="15.75">
      <c r="A86" s="28" t="s">
        <v>11</v>
      </c>
      <c r="B86" s="28"/>
      <c r="C86" s="28"/>
      <c r="D86" s="28"/>
      <c r="E86" s="28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>
        <v>43647</v>
      </c>
      <c r="D88" s="22">
        <v>33.17014313</v>
      </c>
      <c r="E88" s="4" t="str">
        <f aca="true" t="shared" si="2" ref="E88:E118">IF(D88/50&gt;1,D88/50,"-")</f>
        <v>-</v>
      </c>
      <c r="F88" s="3"/>
    </row>
    <row r="89" spans="1:6" ht="12.75">
      <c r="A89" s="3" t="s">
        <v>21</v>
      </c>
      <c r="B89" s="3" t="s">
        <v>4</v>
      </c>
      <c r="C89" s="13">
        <v>43648</v>
      </c>
      <c r="D89" s="22">
        <v>44.44942856</v>
      </c>
      <c r="E89" s="4" t="str">
        <f t="shared" si="2"/>
        <v>-</v>
      </c>
      <c r="F89" s="3"/>
    </row>
    <row r="90" spans="1:6" ht="12.75">
      <c r="A90" s="3" t="s">
        <v>21</v>
      </c>
      <c r="B90" s="3" t="s">
        <v>4</v>
      </c>
      <c r="C90" s="13">
        <v>43649</v>
      </c>
      <c r="D90" s="22">
        <v>42.01021576</v>
      </c>
      <c r="E90" s="4" t="str">
        <f t="shared" si="2"/>
        <v>-</v>
      </c>
      <c r="F90" s="3"/>
    </row>
    <row r="91" spans="1:6" ht="12.75">
      <c r="A91" s="3" t="s">
        <v>21</v>
      </c>
      <c r="B91" s="3" t="s">
        <v>4</v>
      </c>
      <c r="C91" s="13">
        <v>43650</v>
      </c>
      <c r="D91" s="22">
        <v>30.66026878</v>
      </c>
      <c r="E91" s="4" t="str">
        <f t="shared" si="2"/>
        <v>-</v>
      </c>
      <c r="F91" s="3"/>
    </row>
    <row r="92" spans="1:6" ht="12.75">
      <c r="A92" s="3" t="s">
        <v>21</v>
      </c>
      <c r="B92" s="3" t="s">
        <v>4</v>
      </c>
      <c r="C92" s="13">
        <v>43651</v>
      </c>
      <c r="D92" s="22">
        <v>34.8680191</v>
      </c>
      <c r="E92" s="4" t="str">
        <f t="shared" si="2"/>
        <v>-</v>
      </c>
      <c r="F92" s="3"/>
    </row>
    <row r="93" spans="1:6" ht="12.75">
      <c r="A93" s="3" t="s">
        <v>21</v>
      </c>
      <c r="B93" s="3" t="s">
        <v>4</v>
      </c>
      <c r="C93" s="13">
        <v>43652</v>
      </c>
      <c r="D93" s="22">
        <v>31.01947594</v>
      </c>
      <c r="E93" s="4" t="str">
        <f t="shared" si="2"/>
        <v>-</v>
      </c>
      <c r="F93" s="3"/>
    </row>
    <row r="94" spans="1:6" ht="12.75">
      <c r="A94" s="3" t="s">
        <v>21</v>
      </c>
      <c r="B94" s="3" t="s">
        <v>4</v>
      </c>
      <c r="C94" s="13">
        <v>43653</v>
      </c>
      <c r="D94" s="22">
        <v>33.75339127</v>
      </c>
      <c r="E94" s="4" t="str">
        <f t="shared" si="2"/>
        <v>-</v>
      </c>
      <c r="F94" s="3"/>
    </row>
    <row r="95" spans="1:6" ht="12.75">
      <c r="A95" s="3" t="s">
        <v>21</v>
      </c>
      <c r="B95" s="3" t="s">
        <v>4</v>
      </c>
      <c r="C95" s="13">
        <v>43654</v>
      </c>
      <c r="D95" s="22">
        <v>32.86599731</v>
      </c>
      <c r="E95" s="4" t="str">
        <f t="shared" si="2"/>
        <v>-</v>
      </c>
      <c r="F95" s="3"/>
    </row>
    <row r="96" spans="1:6" ht="12.75">
      <c r="A96" s="3" t="s">
        <v>21</v>
      </c>
      <c r="B96" s="3" t="s">
        <v>4</v>
      </c>
      <c r="C96" s="13">
        <v>43655</v>
      </c>
      <c r="D96" s="22">
        <v>31.99492645</v>
      </c>
      <c r="E96" s="4" t="str">
        <f t="shared" si="2"/>
        <v>-</v>
      </c>
      <c r="F96" s="3"/>
    </row>
    <row r="97" spans="1:6" ht="12.75">
      <c r="A97" s="3" t="s">
        <v>21</v>
      </c>
      <c r="B97" s="3" t="s">
        <v>4</v>
      </c>
      <c r="C97" s="13">
        <v>43656</v>
      </c>
      <c r="D97" s="22">
        <v>28.73703957</v>
      </c>
      <c r="E97" s="4" t="str">
        <f t="shared" si="2"/>
        <v>-</v>
      </c>
      <c r="F97" s="3"/>
    </row>
    <row r="98" spans="1:6" ht="12.75">
      <c r="A98" s="3" t="s">
        <v>21</v>
      </c>
      <c r="B98" s="3" t="s">
        <v>4</v>
      </c>
      <c r="C98" s="13">
        <v>43657</v>
      </c>
      <c r="D98" s="22">
        <v>20.09671593</v>
      </c>
      <c r="E98" s="4" t="str">
        <f t="shared" si="2"/>
        <v>-</v>
      </c>
      <c r="F98" s="3"/>
    </row>
    <row r="99" spans="1:6" ht="12.75">
      <c r="A99" s="3" t="s">
        <v>21</v>
      </c>
      <c r="B99" s="3" t="s">
        <v>4</v>
      </c>
      <c r="C99" s="13">
        <v>43658</v>
      </c>
      <c r="D99" s="22">
        <v>26.39881706</v>
      </c>
      <c r="E99" s="4" t="str">
        <f t="shared" si="2"/>
        <v>-</v>
      </c>
      <c r="F99" s="3"/>
    </row>
    <row r="100" spans="1:6" ht="12.75">
      <c r="A100" s="3" t="s">
        <v>21</v>
      </c>
      <c r="B100" s="3" t="s">
        <v>4</v>
      </c>
      <c r="C100" s="13">
        <v>43659</v>
      </c>
      <c r="D100" s="22">
        <v>27.90413857</v>
      </c>
      <c r="E100" s="4" t="str">
        <f t="shared" si="2"/>
        <v>-</v>
      </c>
      <c r="F100" s="3"/>
    </row>
    <row r="101" spans="1:6" ht="12.75">
      <c r="A101" s="3" t="s">
        <v>21</v>
      </c>
      <c r="B101" s="3" t="s">
        <v>4</v>
      </c>
      <c r="C101" s="13">
        <v>43660</v>
      </c>
      <c r="D101" s="22">
        <v>25.64577293</v>
      </c>
      <c r="E101" s="4" t="str">
        <f t="shared" si="2"/>
        <v>-</v>
      </c>
      <c r="F101" s="3"/>
    </row>
    <row r="102" spans="1:6" ht="12.75">
      <c r="A102" s="3" t="s">
        <v>21</v>
      </c>
      <c r="B102" s="3" t="s">
        <v>4</v>
      </c>
      <c r="C102" s="13">
        <v>43661</v>
      </c>
      <c r="D102" s="22">
        <v>19.56200981</v>
      </c>
      <c r="E102" s="4" t="str">
        <f t="shared" si="2"/>
        <v>-</v>
      </c>
      <c r="F102" s="3"/>
    </row>
    <row r="103" spans="1:6" ht="12.75">
      <c r="A103" s="3" t="s">
        <v>21</v>
      </c>
      <c r="B103" s="3" t="s">
        <v>4</v>
      </c>
      <c r="C103" s="13">
        <v>43662</v>
      </c>
      <c r="D103" s="22">
        <v>23.60991096</v>
      </c>
      <c r="E103" s="4" t="str">
        <f t="shared" si="2"/>
        <v>-</v>
      </c>
      <c r="F103" s="3"/>
    </row>
    <row r="104" spans="1:6" ht="12.75">
      <c r="A104" s="3" t="s">
        <v>21</v>
      </c>
      <c r="B104" s="3" t="s">
        <v>4</v>
      </c>
      <c r="C104" s="13">
        <v>43663</v>
      </c>
      <c r="D104" s="22">
        <v>20.05491066</v>
      </c>
      <c r="E104" s="4" t="str">
        <f t="shared" si="2"/>
        <v>-</v>
      </c>
      <c r="F104" s="3"/>
    </row>
    <row r="105" spans="1:6" ht="12.75">
      <c r="A105" s="3" t="s">
        <v>21</v>
      </c>
      <c r="B105" s="3" t="s">
        <v>4</v>
      </c>
      <c r="C105" s="13">
        <v>43664</v>
      </c>
      <c r="D105" s="22">
        <v>25.35260582</v>
      </c>
      <c r="E105" s="4" t="str">
        <f t="shared" si="2"/>
        <v>-</v>
      </c>
      <c r="F105" s="3"/>
    </row>
    <row r="106" spans="1:6" ht="12.75">
      <c r="A106" s="3" t="s">
        <v>21</v>
      </c>
      <c r="B106" s="3" t="s">
        <v>4</v>
      </c>
      <c r="C106" s="13">
        <v>43665</v>
      </c>
      <c r="D106" s="22">
        <v>29.8074894</v>
      </c>
      <c r="E106" s="4" t="str">
        <f t="shared" si="2"/>
        <v>-</v>
      </c>
      <c r="F106" s="3"/>
    </row>
    <row r="107" spans="1:6" ht="12.75">
      <c r="A107" s="3" t="s">
        <v>21</v>
      </c>
      <c r="B107" s="3" t="s">
        <v>4</v>
      </c>
      <c r="C107" s="13">
        <v>43666</v>
      </c>
      <c r="D107" s="22">
        <v>27.08737183</v>
      </c>
      <c r="E107" s="4" t="str">
        <f t="shared" si="2"/>
        <v>-</v>
      </c>
      <c r="F107" s="3"/>
    </row>
    <row r="108" spans="1:6" ht="12.75">
      <c r="A108" s="3" t="s">
        <v>21</v>
      </c>
      <c r="B108" s="3" t="s">
        <v>4</v>
      </c>
      <c r="C108" s="13">
        <v>43667</v>
      </c>
      <c r="D108" s="22">
        <v>28.28709221</v>
      </c>
      <c r="E108" s="4" t="str">
        <f t="shared" si="2"/>
        <v>-</v>
      </c>
      <c r="F108" s="3"/>
    </row>
    <row r="109" spans="1:6" ht="12.75">
      <c r="A109" s="3" t="s">
        <v>21</v>
      </c>
      <c r="B109" s="3" t="s">
        <v>4</v>
      </c>
      <c r="C109" s="13">
        <v>43668</v>
      </c>
      <c r="D109" s="22">
        <v>34.96399307</v>
      </c>
      <c r="E109" s="4" t="str">
        <f t="shared" si="2"/>
        <v>-</v>
      </c>
      <c r="F109" s="3"/>
    </row>
    <row r="110" spans="1:6" ht="12.75">
      <c r="A110" s="3" t="s">
        <v>21</v>
      </c>
      <c r="B110" s="3" t="s">
        <v>4</v>
      </c>
      <c r="C110" s="13">
        <v>43669</v>
      </c>
      <c r="D110" s="22">
        <v>31.70367622</v>
      </c>
      <c r="E110" s="4" t="str">
        <f t="shared" si="2"/>
        <v>-</v>
      </c>
      <c r="F110" s="3"/>
    </row>
    <row r="111" spans="1:6" ht="12.75">
      <c r="A111" s="3" t="s">
        <v>21</v>
      </c>
      <c r="B111" s="3" t="s">
        <v>4</v>
      </c>
      <c r="C111" s="13">
        <v>43670</v>
      </c>
      <c r="D111" s="22">
        <v>23.49607277</v>
      </c>
      <c r="E111" s="4" t="str">
        <f t="shared" si="2"/>
        <v>-</v>
      </c>
      <c r="F111" s="3"/>
    </row>
    <row r="112" spans="1:6" ht="12.75">
      <c r="A112" s="3" t="s">
        <v>21</v>
      </c>
      <c r="B112" s="3" t="s">
        <v>4</v>
      </c>
      <c r="C112" s="13">
        <v>43671</v>
      </c>
      <c r="D112" s="22">
        <v>25.39241028</v>
      </c>
      <c r="E112" s="4" t="str">
        <f t="shared" si="2"/>
        <v>-</v>
      </c>
      <c r="F112" s="3"/>
    </row>
    <row r="113" spans="1:6" ht="12.75">
      <c r="A113" s="3" t="s">
        <v>21</v>
      </c>
      <c r="B113" s="3" t="s">
        <v>4</v>
      </c>
      <c r="C113" s="13">
        <v>43672</v>
      </c>
      <c r="D113" s="22">
        <v>28.61208916</v>
      </c>
      <c r="E113" s="4" t="str">
        <f t="shared" si="2"/>
        <v>-</v>
      </c>
      <c r="F113" s="3"/>
    </row>
    <row r="114" spans="1:6" ht="12.75">
      <c r="A114" s="3" t="s">
        <v>21</v>
      </c>
      <c r="B114" s="3" t="s">
        <v>4</v>
      </c>
      <c r="C114" s="13">
        <v>43673</v>
      </c>
      <c r="D114" s="22">
        <v>29.18234253</v>
      </c>
      <c r="E114" s="4" t="str">
        <f t="shared" si="2"/>
        <v>-</v>
      </c>
      <c r="F114" s="3"/>
    </row>
    <row r="115" spans="1:6" ht="12.75">
      <c r="A115" s="3" t="s">
        <v>21</v>
      </c>
      <c r="B115" s="3" t="s">
        <v>4</v>
      </c>
      <c r="C115" s="13">
        <v>43674</v>
      </c>
      <c r="D115" s="22">
        <v>22.93670082</v>
      </c>
      <c r="E115" s="4" t="str">
        <f t="shared" si="2"/>
        <v>-</v>
      </c>
      <c r="F115" s="3"/>
    </row>
    <row r="116" spans="1:6" ht="12.75">
      <c r="A116" s="3" t="s">
        <v>21</v>
      </c>
      <c r="B116" s="3" t="s">
        <v>4</v>
      </c>
      <c r="C116" s="13">
        <v>43675</v>
      </c>
      <c r="D116" s="22">
        <v>32.71919632</v>
      </c>
      <c r="E116" s="4" t="str">
        <f t="shared" si="2"/>
        <v>-</v>
      </c>
      <c r="F116" s="3"/>
    </row>
    <row r="117" spans="1:6" ht="12.75">
      <c r="A117" s="3" t="s">
        <v>21</v>
      </c>
      <c r="B117" s="3" t="s">
        <v>4</v>
      </c>
      <c r="C117" s="13">
        <v>43676</v>
      </c>
      <c r="D117" s="22">
        <v>24.96995354</v>
      </c>
      <c r="E117" s="4" t="str">
        <f t="shared" si="2"/>
        <v>-</v>
      </c>
      <c r="F117" s="3"/>
    </row>
    <row r="118" spans="1:6" ht="12.75">
      <c r="A118" s="3" t="s">
        <v>21</v>
      </c>
      <c r="B118" s="3" t="s">
        <v>4</v>
      </c>
      <c r="C118" s="13">
        <v>43677</v>
      </c>
      <c r="D118" s="22">
        <v>27.70973778</v>
      </c>
      <c r="E118" s="4" t="str">
        <f t="shared" si="2"/>
        <v>-</v>
      </c>
      <c r="F118" s="3"/>
    </row>
    <row r="119" spans="1:6" ht="12.75">
      <c r="A119" s="29" t="s">
        <v>9</v>
      </c>
      <c r="B119" s="30"/>
      <c r="C119" s="30"/>
      <c r="D119" s="5"/>
      <c r="E119" s="15">
        <f>COUNT(D88:D118)</f>
        <v>31</v>
      </c>
      <c r="F119" s="3"/>
    </row>
    <row r="120" spans="1:6" ht="33.75" customHeight="1">
      <c r="A120" s="29" t="s">
        <v>12</v>
      </c>
      <c r="B120" s="31"/>
      <c r="C120" s="31"/>
      <c r="D120" s="31"/>
      <c r="E120" s="16">
        <f>юни!E120+юли!E119</f>
        <v>209</v>
      </c>
      <c r="F120" s="3"/>
    </row>
    <row r="121" spans="1:6" ht="33.75" customHeight="1">
      <c r="A121" s="29" t="s">
        <v>13</v>
      </c>
      <c r="B121" s="31"/>
      <c r="C121" s="31"/>
      <c r="D121" s="31"/>
      <c r="E121" s="19">
        <f>COUNT(E88:E118)</f>
        <v>0</v>
      </c>
      <c r="F121" s="3"/>
    </row>
    <row r="122" spans="1:6" ht="27.75" customHeight="1">
      <c r="A122" s="32" t="s">
        <v>14</v>
      </c>
      <c r="B122" s="33"/>
      <c r="C122" s="33"/>
      <c r="D122" s="33"/>
      <c r="E122" s="17">
        <f>юни!E122+юли!E121</f>
        <v>36</v>
      </c>
      <c r="F122" s="3"/>
    </row>
    <row r="123" spans="1:6" ht="12.75">
      <c r="A123" s="34" t="s">
        <v>8</v>
      </c>
      <c r="B123" s="35"/>
      <c r="C123" s="35"/>
      <c r="D123" s="18"/>
      <c r="E123" s="12">
        <f>AVERAGE(D88:D118)</f>
        <v>29.0007068883871</v>
      </c>
      <c r="F123" s="3"/>
    </row>
    <row r="124" spans="1:6" ht="12.75" customHeight="1">
      <c r="A124" s="34" t="s">
        <v>15</v>
      </c>
      <c r="B124" s="35"/>
      <c r="C124" s="35"/>
      <c r="D124" s="18"/>
      <c r="E124" s="12">
        <f>E120/212*100</f>
        <v>98.58490566037736</v>
      </c>
      <c r="F124" s="3"/>
    </row>
  </sheetData>
  <sheetProtection/>
  <mergeCells count="25">
    <mergeCell ref="A121:D121"/>
    <mergeCell ref="A122:D122"/>
    <mergeCell ref="A123:C123"/>
    <mergeCell ref="A124:C124"/>
    <mergeCell ref="A85:E85"/>
    <mergeCell ref="A86:E86"/>
    <mergeCell ref="A119:C119"/>
    <mergeCell ref="A120:D120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:E1"/>
    <mergeCell ref="A45:E45"/>
    <mergeCell ref="A46:E46"/>
    <mergeCell ref="A79:C79"/>
    <mergeCell ref="A40:D40"/>
    <mergeCell ref="A42:D42"/>
    <mergeCell ref="A43:C43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="75" zoomScaleSheetLayoutView="75" zoomScalePageLayoutView="0" workbookViewId="0" topLeftCell="A1">
      <selection activeCell="D95" sqref="D95"/>
    </sheetView>
  </sheetViews>
  <sheetFormatPr defaultColWidth="9.140625" defaultRowHeight="12.75"/>
  <cols>
    <col min="1" max="1" width="22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25" t="s">
        <v>27</v>
      </c>
      <c r="B1" s="26"/>
      <c r="C1" s="26"/>
      <c r="D1" s="26"/>
      <c r="E1" s="26"/>
    </row>
    <row r="4" spans="1:5" ht="12.75">
      <c r="A4" s="27" t="s">
        <v>10</v>
      </c>
      <c r="B4" s="27"/>
      <c r="C4" s="27"/>
      <c r="D4" s="27"/>
      <c r="E4" s="27"/>
    </row>
    <row r="5" spans="1:5" ht="15.75">
      <c r="A5" s="28" t="s">
        <v>11</v>
      </c>
      <c r="B5" s="28"/>
      <c r="C5" s="28"/>
      <c r="D5" s="28"/>
      <c r="E5" s="28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13">
        <v>43678</v>
      </c>
      <c r="D8" s="22">
        <v>20</v>
      </c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3">
        <v>43679</v>
      </c>
      <c r="D9" s="22">
        <v>12.8</v>
      </c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3">
        <v>43680</v>
      </c>
      <c r="D10" s="22">
        <v>11.1</v>
      </c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3">
        <v>43681</v>
      </c>
      <c r="D11" s="22">
        <v>12.7</v>
      </c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3">
        <v>43682</v>
      </c>
      <c r="D12" s="22">
        <v>15</v>
      </c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3">
        <v>43683</v>
      </c>
      <c r="D13" s="22">
        <v>17</v>
      </c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3">
        <v>43684</v>
      </c>
      <c r="D14" s="22">
        <v>18</v>
      </c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3">
        <v>43685</v>
      </c>
      <c r="D15" s="22">
        <v>23</v>
      </c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3">
        <v>43686</v>
      </c>
      <c r="D16" s="22">
        <v>31</v>
      </c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3">
        <v>43687</v>
      </c>
      <c r="D17" s="22">
        <v>23</v>
      </c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3">
        <v>43688</v>
      </c>
      <c r="D18" s="22">
        <v>16</v>
      </c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3">
        <v>43689</v>
      </c>
      <c r="D19" s="22">
        <v>18</v>
      </c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3">
        <v>43690</v>
      </c>
      <c r="D20" s="22">
        <v>16</v>
      </c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3">
        <v>43691</v>
      </c>
      <c r="D21" s="22">
        <v>18</v>
      </c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3">
        <v>43692</v>
      </c>
      <c r="D22" s="22">
        <v>13.7</v>
      </c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3">
        <v>43693</v>
      </c>
      <c r="D23" s="22">
        <v>15</v>
      </c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3">
        <v>43694</v>
      </c>
      <c r="D24" s="22">
        <v>18</v>
      </c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3">
        <v>43695</v>
      </c>
      <c r="D25" s="22">
        <v>20</v>
      </c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3">
        <v>43696</v>
      </c>
      <c r="D26" s="22">
        <v>18</v>
      </c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3">
        <v>43697</v>
      </c>
      <c r="D27" s="22">
        <v>18</v>
      </c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3">
        <v>43698</v>
      </c>
      <c r="D28" s="22">
        <v>23</v>
      </c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3">
        <v>43699</v>
      </c>
      <c r="D29" s="22">
        <v>23</v>
      </c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3">
        <v>43700</v>
      </c>
      <c r="D30" s="22">
        <v>26</v>
      </c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3">
        <v>43701</v>
      </c>
      <c r="D31" s="22">
        <v>20</v>
      </c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3">
        <v>43702</v>
      </c>
      <c r="D32" s="22">
        <v>24</v>
      </c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3">
        <v>43703</v>
      </c>
      <c r="D33" s="22">
        <v>23</v>
      </c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3">
        <v>43704</v>
      </c>
      <c r="D34" s="22">
        <v>21</v>
      </c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3">
        <v>43705</v>
      </c>
      <c r="D35" s="22">
        <v>27</v>
      </c>
      <c r="E35" s="4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13">
        <v>43706</v>
      </c>
      <c r="D36" s="22">
        <v>25</v>
      </c>
      <c r="E36" s="4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13">
        <v>43707</v>
      </c>
      <c r="D37" s="22">
        <v>25</v>
      </c>
      <c r="E37" s="4" t="str">
        <f t="shared" si="0"/>
        <v>-</v>
      </c>
      <c r="F37" s="3"/>
    </row>
    <row r="38" spans="1:6" ht="12.75">
      <c r="A38" s="3" t="s">
        <v>6</v>
      </c>
      <c r="B38" s="3" t="s">
        <v>5</v>
      </c>
      <c r="C38" s="13">
        <v>43708</v>
      </c>
      <c r="D38" s="22">
        <v>21</v>
      </c>
      <c r="E38" s="4" t="str">
        <f t="shared" si="0"/>
        <v>-</v>
      </c>
      <c r="F38" s="3"/>
    </row>
    <row r="39" spans="1:6" ht="12.75">
      <c r="A39" s="29" t="s">
        <v>9</v>
      </c>
      <c r="B39" s="30"/>
      <c r="C39" s="30"/>
      <c r="D39" s="5"/>
      <c r="E39" s="15">
        <f>COUNT(D8:D38)</f>
        <v>31</v>
      </c>
      <c r="F39" s="3"/>
    </row>
    <row r="40" spans="1:6" ht="33.75" customHeight="1">
      <c r="A40" s="29" t="s">
        <v>12</v>
      </c>
      <c r="B40" s="31"/>
      <c r="C40" s="31"/>
      <c r="D40" s="31"/>
      <c r="E40" s="16">
        <f>юли!E40+август!E39</f>
        <v>241</v>
      </c>
      <c r="F40" s="3"/>
    </row>
    <row r="41" spans="1:6" ht="33.75" customHeight="1">
      <c r="A41" s="29" t="s">
        <v>13</v>
      </c>
      <c r="B41" s="31"/>
      <c r="C41" s="31"/>
      <c r="D41" s="31"/>
      <c r="E41" s="19">
        <f>COUNT(E8:E38)</f>
        <v>0</v>
      </c>
      <c r="F41" s="3"/>
    </row>
    <row r="42" spans="1:6" ht="27.75" customHeight="1">
      <c r="A42" s="32" t="s">
        <v>14</v>
      </c>
      <c r="B42" s="33"/>
      <c r="C42" s="33"/>
      <c r="D42" s="33"/>
      <c r="E42" s="17">
        <f>юли!E42+август!E41</f>
        <v>35</v>
      </c>
      <c r="F42" s="3"/>
    </row>
    <row r="43" spans="1:6" ht="12.75">
      <c r="A43" s="34" t="s">
        <v>8</v>
      </c>
      <c r="B43" s="35"/>
      <c r="C43" s="35"/>
      <c r="D43" s="18"/>
      <c r="E43" s="12">
        <f>AVERAGE(D8:D38)</f>
        <v>19.751612903225805</v>
      </c>
      <c r="F43" s="3"/>
    </row>
    <row r="44" spans="1:6" ht="12.75" customHeight="1">
      <c r="A44" s="34" t="s">
        <v>15</v>
      </c>
      <c r="B44" s="35"/>
      <c r="C44" s="35"/>
      <c r="D44" s="18"/>
      <c r="E44" s="12">
        <f>E40/243*100</f>
        <v>99.1769547325103</v>
      </c>
      <c r="F44" s="3"/>
    </row>
    <row r="45" spans="1:5" ht="12.75">
      <c r="A45" s="27" t="s">
        <v>10</v>
      </c>
      <c r="B45" s="27"/>
      <c r="C45" s="27"/>
      <c r="D45" s="27"/>
      <c r="E45" s="27"/>
    </row>
    <row r="46" spans="1:5" ht="15.75">
      <c r="A46" s="28" t="s">
        <v>11</v>
      </c>
      <c r="B46" s="28"/>
      <c r="C46" s="28"/>
      <c r="D46" s="28"/>
      <c r="E46" s="28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>
        <v>43678</v>
      </c>
      <c r="D48" s="22">
        <v>23.87354088</v>
      </c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13">
        <v>43679</v>
      </c>
      <c r="D49" s="22">
        <v>21.56423378</v>
      </c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3">
        <v>43680</v>
      </c>
      <c r="D50" s="22">
        <v>16.37208748</v>
      </c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3">
        <v>43681</v>
      </c>
      <c r="D51" s="22">
        <v>13.6482439</v>
      </c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3">
        <v>43682</v>
      </c>
      <c r="D52" s="22">
        <v>15.59657288</v>
      </c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3">
        <v>43683</v>
      </c>
      <c r="D53" s="22">
        <v>23.71854782</v>
      </c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3">
        <v>43684</v>
      </c>
      <c r="D54" s="22">
        <v>25.12465668</v>
      </c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3">
        <v>43685</v>
      </c>
      <c r="D55" s="22">
        <v>27.0913887</v>
      </c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3">
        <v>43686</v>
      </c>
      <c r="D56" s="22">
        <v>32.19855881</v>
      </c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3">
        <v>43687</v>
      </c>
      <c r="D57" s="22">
        <v>36.71858597</v>
      </c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3">
        <v>43688</v>
      </c>
      <c r="D58" s="22">
        <v>20.20214081</v>
      </c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3">
        <v>43689</v>
      </c>
      <c r="D59" s="22">
        <v>21.60642242</v>
      </c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3">
        <v>43690</v>
      </c>
      <c r="D60" s="22">
        <v>24.04969025</v>
      </c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3">
        <v>43691</v>
      </c>
      <c r="D61" s="22">
        <v>29.01378441</v>
      </c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3">
        <v>43692</v>
      </c>
      <c r="D62" s="22">
        <v>28.09251595</v>
      </c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3">
        <v>43693</v>
      </c>
      <c r="D63" s="22">
        <v>17.47768211</v>
      </c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3">
        <v>43694</v>
      </c>
      <c r="D64" s="22">
        <v>20.38652611</v>
      </c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13">
        <v>43695</v>
      </c>
      <c r="D65" s="22">
        <v>20.08836174</v>
      </c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3">
        <v>43696</v>
      </c>
      <c r="D66" s="22">
        <v>23.13982391</v>
      </c>
      <c r="E66" s="4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13">
        <v>43697</v>
      </c>
      <c r="D67" s="22">
        <v>22.93772888</v>
      </c>
      <c r="E67" s="4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13">
        <v>43698</v>
      </c>
      <c r="D68" s="22">
        <v>28.03138161</v>
      </c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3">
        <v>43699</v>
      </c>
      <c r="D69" s="22">
        <v>32.80216599</v>
      </c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3">
        <v>43700</v>
      </c>
      <c r="D70" s="22">
        <v>32.282142640000004</v>
      </c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3">
        <v>43701</v>
      </c>
      <c r="D71" s="22">
        <v>30.4280262</v>
      </c>
      <c r="E71" s="4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13">
        <v>43702</v>
      </c>
      <c r="D72" s="22">
        <v>31.92785645</v>
      </c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13">
        <v>43703</v>
      </c>
      <c r="D73" s="22">
        <v>37.91771698</v>
      </c>
      <c r="E73" s="4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13">
        <v>43704</v>
      </c>
      <c r="D74" s="22">
        <v>28.39719582</v>
      </c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13">
        <v>43705</v>
      </c>
      <c r="D75" s="22">
        <v>31.73015594</v>
      </c>
      <c r="E75" s="4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13">
        <v>43706</v>
      </c>
      <c r="D76" s="22">
        <v>30.77655602</v>
      </c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13">
        <v>43707</v>
      </c>
      <c r="D77" s="22">
        <v>30.63710594</v>
      </c>
      <c r="E77" s="4" t="str">
        <f t="shared" si="1"/>
        <v>-</v>
      </c>
      <c r="F77" s="3"/>
    </row>
    <row r="78" spans="1:6" ht="12.75">
      <c r="A78" s="3" t="s">
        <v>19</v>
      </c>
      <c r="B78" s="3" t="s">
        <v>4</v>
      </c>
      <c r="C78" s="13">
        <v>43708</v>
      </c>
      <c r="D78" s="22">
        <v>29.54900932</v>
      </c>
      <c r="E78" s="4" t="str">
        <f t="shared" si="1"/>
        <v>-</v>
      </c>
      <c r="F78" s="3"/>
    </row>
    <row r="79" spans="1:6" ht="12.75">
      <c r="A79" s="29" t="s">
        <v>9</v>
      </c>
      <c r="B79" s="30"/>
      <c r="C79" s="30"/>
      <c r="D79" s="5"/>
      <c r="E79" s="15">
        <f>COUNT(D48:D78)</f>
        <v>31</v>
      </c>
      <c r="F79" s="3"/>
    </row>
    <row r="80" spans="1:6" ht="33.75" customHeight="1">
      <c r="A80" s="29" t="s">
        <v>12</v>
      </c>
      <c r="B80" s="31"/>
      <c r="C80" s="31"/>
      <c r="D80" s="31"/>
      <c r="E80" s="16">
        <f>юли!E80+август!E79</f>
        <v>243</v>
      </c>
      <c r="F80" s="3"/>
    </row>
    <row r="81" spans="1:6" ht="33.75" customHeight="1">
      <c r="A81" s="29" t="s">
        <v>13</v>
      </c>
      <c r="B81" s="31"/>
      <c r="C81" s="31"/>
      <c r="D81" s="31"/>
      <c r="E81" s="19">
        <f>COUNT(E48:E78)</f>
        <v>0</v>
      </c>
      <c r="F81" s="3"/>
    </row>
    <row r="82" spans="1:6" ht="27.75" customHeight="1">
      <c r="A82" s="32" t="s">
        <v>14</v>
      </c>
      <c r="B82" s="33"/>
      <c r="C82" s="33"/>
      <c r="D82" s="33"/>
      <c r="E82" s="17">
        <f>юли!E82+август!E81</f>
        <v>25</v>
      </c>
      <c r="F82" s="3"/>
    </row>
    <row r="83" spans="1:6" ht="12.75">
      <c r="A83" s="34" t="s">
        <v>8</v>
      </c>
      <c r="B83" s="35"/>
      <c r="C83" s="35"/>
      <c r="D83" s="18"/>
      <c r="E83" s="12">
        <f>AVERAGE(D48:D78)</f>
        <v>26.04452923870968</v>
      </c>
      <c r="F83" s="3"/>
    </row>
    <row r="84" spans="1:6" ht="12.75" customHeight="1">
      <c r="A84" s="34" t="s">
        <v>15</v>
      </c>
      <c r="B84" s="35"/>
      <c r="C84" s="35"/>
      <c r="D84" s="18"/>
      <c r="E84" s="12">
        <f>E80/243*100</f>
        <v>100</v>
      </c>
      <c r="F84" s="3"/>
    </row>
    <row r="85" spans="1:5" ht="12.75">
      <c r="A85" s="27" t="s">
        <v>10</v>
      </c>
      <c r="B85" s="27"/>
      <c r="C85" s="27"/>
      <c r="D85" s="27"/>
      <c r="E85" s="27"/>
    </row>
    <row r="86" spans="1:5" ht="15.75">
      <c r="A86" s="28" t="s">
        <v>11</v>
      </c>
      <c r="B86" s="28"/>
      <c r="C86" s="28"/>
      <c r="D86" s="28"/>
      <c r="E86" s="28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>
        <v>43678</v>
      </c>
      <c r="D88" s="22">
        <v>33.90726089</v>
      </c>
      <c r="E88" s="4" t="str">
        <f aca="true" t="shared" si="2" ref="E88:E118">IF(D88/50&gt;1,D88/50,"-")</f>
        <v>-</v>
      </c>
      <c r="F88" s="3"/>
    </row>
    <row r="89" spans="1:6" ht="12.75">
      <c r="A89" s="3" t="s">
        <v>21</v>
      </c>
      <c r="B89" s="3" t="s">
        <v>4</v>
      </c>
      <c r="C89" s="13">
        <v>43679</v>
      </c>
      <c r="D89" s="22">
        <v>27.50379753</v>
      </c>
      <c r="E89" s="4" t="str">
        <f t="shared" si="2"/>
        <v>-</v>
      </c>
      <c r="F89" s="3"/>
    </row>
    <row r="90" spans="1:6" ht="12.75">
      <c r="A90" s="3" t="s">
        <v>21</v>
      </c>
      <c r="B90" s="3" t="s">
        <v>4</v>
      </c>
      <c r="C90" s="13">
        <v>43680</v>
      </c>
      <c r="D90" s="22">
        <v>23.08412743</v>
      </c>
      <c r="E90" s="4" t="str">
        <f t="shared" si="2"/>
        <v>-</v>
      </c>
      <c r="F90" s="3"/>
    </row>
    <row r="91" spans="1:6" ht="12.75">
      <c r="A91" s="3" t="s">
        <v>21</v>
      </c>
      <c r="B91" s="3" t="s">
        <v>4</v>
      </c>
      <c r="C91" s="13">
        <v>43681</v>
      </c>
      <c r="D91" s="22">
        <v>17.0910511</v>
      </c>
      <c r="E91" s="4" t="str">
        <f t="shared" si="2"/>
        <v>-</v>
      </c>
      <c r="F91" s="3"/>
    </row>
    <row r="92" spans="1:6" ht="12.75">
      <c r="A92" s="3" t="s">
        <v>21</v>
      </c>
      <c r="B92" s="3" t="s">
        <v>4</v>
      </c>
      <c r="C92" s="13">
        <v>43682</v>
      </c>
      <c r="D92" s="22">
        <v>20.96270561</v>
      </c>
      <c r="E92" s="4" t="str">
        <f t="shared" si="2"/>
        <v>-</v>
      </c>
      <c r="F92" s="3"/>
    </row>
    <row r="93" spans="1:6" ht="12.75">
      <c r="A93" s="3" t="s">
        <v>21</v>
      </c>
      <c r="B93" s="3" t="s">
        <v>4</v>
      </c>
      <c r="C93" s="13">
        <v>43683</v>
      </c>
      <c r="D93" s="22">
        <v>30.49718285</v>
      </c>
      <c r="E93" s="4" t="str">
        <f t="shared" si="2"/>
        <v>-</v>
      </c>
      <c r="F93" s="3"/>
    </row>
    <row r="94" spans="1:6" ht="12.75">
      <c r="A94" s="3" t="s">
        <v>21</v>
      </c>
      <c r="B94" s="3" t="s">
        <v>4</v>
      </c>
      <c r="C94" s="13">
        <v>43684</v>
      </c>
      <c r="D94" s="22">
        <v>30.24242592</v>
      </c>
      <c r="E94" s="4" t="str">
        <f t="shared" si="2"/>
        <v>-</v>
      </c>
      <c r="F94" s="3"/>
    </row>
    <row r="95" spans="1:6" ht="12.75">
      <c r="A95" s="3" t="s">
        <v>21</v>
      </c>
      <c r="B95" s="3" t="s">
        <v>4</v>
      </c>
      <c r="C95" s="13">
        <v>43685</v>
      </c>
      <c r="D95" s="22"/>
      <c r="E95" s="4" t="str">
        <f t="shared" si="2"/>
        <v>-</v>
      </c>
      <c r="F95" s="3"/>
    </row>
    <row r="96" spans="1:6" ht="12.75">
      <c r="A96" s="3" t="s">
        <v>21</v>
      </c>
      <c r="B96" s="3" t="s">
        <v>4</v>
      </c>
      <c r="C96" s="13">
        <v>43686</v>
      </c>
      <c r="D96" s="22">
        <v>39.47943497</v>
      </c>
      <c r="E96" s="4" t="str">
        <f t="shared" si="2"/>
        <v>-</v>
      </c>
      <c r="F96" s="3"/>
    </row>
    <row r="97" spans="1:6" ht="12.75">
      <c r="A97" s="3" t="s">
        <v>21</v>
      </c>
      <c r="B97" s="3" t="s">
        <v>4</v>
      </c>
      <c r="C97" s="13">
        <v>43687</v>
      </c>
      <c r="D97" s="22">
        <v>45.07366943</v>
      </c>
      <c r="E97" s="4" t="str">
        <f t="shared" si="2"/>
        <v>-</v>
      </c>
      <c r="F97" s="3"/>
    </row>
    <row r="98" spans="1:6" ht="12.75">
      <c r="A98" s="3" t="s">
        <v>21</v>
      </c>
      <c r="B98" s="3" t="s">
        <v>4</v>
      </c>
      <c r="C98" s="13">
        <v>43688</v>
      </c>
      <c r="D98" s="22">
        <v>23.87607002</v>
      </c>
      <c r="E98" s="4" t="str">
        <f t="shared" si="2"/>
        <v>-</v>
      </c>
      <c r="F98" s="3"/>
    </row>
    <row r="99" spans="1:6" ht="12.75">
      <c r="A99" s="3" t="s">
        <v>21</v>
      </c>
      <c r="B99" s="3" t="s">
        <v>4</v>
      </c>
      <c r="C99" s="13">
        <v>43689</v>
      </c>
      <c r="D99" s="22">
        <v>27.33239174</v>
      </c>
      <c r="E99" s="4" t="str">
        <f t="shared" si="2"/>
        <v>-</v>
      </c>
      <c r="F99" s="3"/>
    </row>
    <row r="100" spans="1:6" ht="12.75">
      <c r="A100" s="3" t="s">
        <v>21</v>
      </c>
      <c r="B100" s="3" t="s">
        <v>4</v>
      </c>
      <c r="C100" s="13">
        <v>43690</v>
      </c>
      <c r="D100" s="22">
        <v>28.00868988</v>
      </c>
      <c r="E100" s="4" t="str">
        <f t="shared" si="2"/>
        <v>-</v>
      </c>
      <c r="F100" s="3"/>
    </row>
    <row r="101" spans="1:6" ht="12.75">
      <c r="A101" s="3" t="s">
        <v>21</v>
      </c>
      <c r="B101" s="3" t="s">
        <v>4</v>
      </c>
      <c r="C101" s="13">
        <v>43691</v>
      </c>
      <c r="D101" s="22">
        <v>33.72501755</v>
      </c>
      <c r="E101" s="4" t="str">
        <f t="shared" si="2"/>
        <v>-</v>
      </c>
      <c r="F101" s="3"/>
    </row>
    <row r="102" spans="1:6" ht="12.75">
      <c r="A102" s="3" t="s">
        <v>21</v>
      </c>
      <c r="B102" s="3" t="s">
        <v>4</v>
      </c>
      <c r="C102" s="13">
        <v>43692</v>
      </c>
      <c r="D102" s="22">
        <v>29.28491974</v>
      </c>
      <c r="E102" s="4" t="str">
        <f t="shared" si="2"/>
        <v>-</v>
      </c>
      <c r="F102" s="3"/>
    </row>
    <row r="103" spans="1:6" ht="12.75">
      <c r="A103" s="3" t="s">
        <v>21</v>
      </c>
      <c r="B103" s="3" t="s">
        <v>4</v>
      </c>
      <c r="C103" s="13">
        <v>43693</v>
      </c>
      <c r="D103" s="22">
        <v>22.77268219</v>
      </c>
      <c r="E103" s="4" t="str">
        <f t="shared" si="2"/>
        <v>-</v>
      </c>
      <c r="F103" s="3"/>
    </row>
    <row r="104" spans="1:6" ht="12.75">
      <c r="A104" s="3" t="s">
        <v>21</v>
      </c>
      <c r="B104" s="3" t="s">
        <v>4</v>
      </c>
      <c r="C104" s="13">
        <v>43694</v>
      </c>
      <c r="D104" s="22">
        <v>24.81236076</v>
      </c>
      <c r="E104" s="4" t="str">
        <f t="shared" si="2"/>
        <v>-</v>
      </c>
      <c r="F104" s="3"/>
    </row>
    <row r="105" spans="1:6" ht="12.75">
      <c r="A105" s="3" t="s">
        <v>21</v>
      </c>
      <c r="B105" s="3" t="s">
        <v>4</v>
      </c>
      <c r="C105" s="13">
        <v>43695</v>
      </c>
      <c r="D105" s="22">
        <v>23.41342926</v>
      </c>
      <c r="E105" s="4" t="str">
        <f t="shared" si="2"/>
        <v>-</v>
      </c>
      <c r="F105" s="3"/>
    </row>
    <row r="106" spans="1:6" ht="12.75">
      <c r="A106" s="3" t="s">
        <v>21</v>
      </c>
      <c r="B106" s="3" t="s">
        <v>4</v>
      </c>
      <c r="C106" s="13">
        <v>43696</v>
      </c>
      <c r="D106" s="22">
        <v>29.15297699</v>
      </c>
      <c r="E106" s="4" t="str">
        <f t="shared" si="2"/>
        <v>-</v>
      </c>
      <c r="F106" s="3"/>
    </row>
    <row r="107" spans="1:6" ht="12.75">
      <c r="A107" s="3" t="s">
        <v>21</v>
      </c>
      <c r="B107" s="3" t="s">
        <v>4</v>
      </c>
      <c r="C107" s="13">
        <v>43697</v>
      </c>
      <c r="D107" s="22">
        <v>26.99661827</v>
      </c>
      <c r="E107" s="4" t="str">
        <f t="shared" si="2"/>
        <v>-</v>
      </c>
      <c r="F107" s="3"/>
    </row>
    <row r="108" spans="1:6" ht="12.75">
      <c r="A108" s="3" t="s">
        <v>21</v>
      </c>
      <c r="B108" s="3" t="s">
        <v>4</v>
      </c>
      <c r="C108" s="13">
        <v>43698</v>
      </c>
      <c r="D108" s="22">
        <v>34.08440018</v>
      </c>
      <c r="E108" s="4" t="str">
        <f t="shared" si="2"/>
        <v>-</v>
      </c>
      <c r="F108" s="3"/>
    </row>
    <row r="109" spans="1:6" ht="12.75">
      <c r="A109" s="3" t="s">
        <v>21</v>
      </c>
      <c r="B109" s="3" t="s">
        <v>4</v>
      </c>
      <c r="C109" s="13">
        <v>43699</v>
      </c>
      <c r="D109" s="22">
        <v>34.56115341</v>
      </c>
      <c r="E109" s="4" t="str">
        <f t="shared" si="2"/>
        <v>-</v>
      </c>
      <c r="F109" s="3"/>
    </row>
    <row r="110" spans="1:6" ht="12.75">
      <c r="A110" s="3" t="s">
        <v>21</v>
      </c>
      <c r="B110" s="3" t="s">
        <v>4</v>
      </c>
      <c r="C110" s="13">
        <v>43700</v>
      </c>
      <c r="D110" s="22">
        <v>36.09375</v>
      </c>
      <c r="E110" s="4" t="str">
        <f t="shared" si="2"/>
        <v>-</v>
      </c>
      <c r="F110" s="3"/>
    </row>
    <row r="111" spans="1:6" ht="12.75">
      <c r="A111" s="3" t="s">
        <v>21</v>
      </c>
      <c r="B111" s="3" t="s">
        <v>4</v>
      </c>
      <c r="C111" s="13">
        <v>43701</v>
      </c>
      <c r="D111" s="22">
        <v>34.8720665</v>
      </c>
      <c r="E111" s="4" t="str">
        <f t="shared" si="2"/>
        <v>-</v>
      </c>
      <c r="F111" s="3"/>
    </row>
    <row r="112" spans="1:6" ht="12.75">
      <c r="A112" s="3" t="s">
        <v>21</v>
      </c>
      <c r="B112" s="3" t="s">
        <v>4</v>
      </c>
      <c r="C112" s="13">
        <v>43702</v>
      </c>
      <c r="D112" s="22">
        <v>33.04764175</v>
      </c>
      <c r="E112" s="4" t="str">
        <f t="shared" si="2"/>
        <v>-</v>
      </c>
      <c r="F112" s="3"/>
    </row>
    <row r="113" spans="1:6" ht="12.75">
      <c r="A113" s="3" t="s">
        <v>21</v>
      </c>
      <c r="B113" s="3" t="s">
        <v>4</v>
      </c>
      <c r="C113" s="13">
        <v>43703</v>
      </c>
      <c r="D113" s="22">
        <v>43.72010422</v>
      </c>
      <c r="E113" s="4" t="str">
        <f t="shared" si="2"/>
        <v>-</v>
      </c>
      <c r="F113" s="3"/>
    </row>
    <row r="114" spans="1:6" ht="12.75">
      <c r="A114" s="3" t="s">
        <v>21</v>
      </c>
      <c r="B114" s="3" t="s">
        <v>4</v>
      </c>
      <c r="C114" s="13">
        <v>43704</v>
      </c>
      <c r="D114" s="22">
        <v>34.42486191</v>
      </c>
      <c r="E114" s="4" t="str">
        <f t="shared" si="2"/>
        <v>-</v>
      </c>
      <c r="F114" s="3"/>
    </row>
    <row r="115" spans="1:6" ht="12.75">
      <c r="A115" s="3" t="s">
        <v>21</v>
      </c>
      <c r="B115" s="3" t="s">
        <v>4</v>
      </c>
      <c r="C115" s="13">
        <v>43705</v>
      </c>
      <c r="D115" s="22">
        <v>37.20956039</v>
      </c>
      <c r="E115" s="4" t="str">
        <f t="shared" si="2"/>
        <v>-</v>
      </c>
      <c r="F115" s="3"/>
    </row>
    <row r="116" spans="1:6" ht="12.75">
      <c r="A116" s="3" t="s">
        <v>21</v>
      </c>
      <c r="B116" s="3" t="s">
        <v>4</v>
      </c>
      <c r="C116" s="13">
        <v>43706</v>
      </c>
      <c r="D116" s="22">
        <v>35.50941849</v>
      </c>
      <c r="E116" s="4" t="str">
        <f t="shared" si="2"/>
        <v>-</v>
      </c>
      <c r="F116" s="3"/>
    </row>
    <row r="117" spans="1:6" ht="12.75">
      <c r="A117" s="3" t="s">
        <v>21</v>
      </c>
      <c r="B117" s="3" t="s">
        <v>4</v>
      </c>
      <c r="C117" s="13">
        <v>43707</v>
      </c>
      <c r="D117" s="22">
        <v>33.78328705</v>
      </c>
      <c r="E117" s="4" t="str">
        <f t="shared" si="2"/>
        <v>-</v>
      </c>
      <c r="F117" s="3"/>
    </row>
    <row r="118" spans="1:6" ht="12.75">
      <c r="A118" s="3" t="s">
        <v>21</v>
      </c>
      <c r="B118" s="3" t="s">
        <v>4</v>
      </c>
      <c r="C118" s="13">
        <v>43708</v>
      </c>
      <c r="D118" s="22">
        <v>30.8401165</v>
      </c>
      <c r="E118" s="4" t="str">
        <f t="shared" si="2"/>
        <v>-</v>
      </c>
      <c r="F118" s="3"/>
    </row>
    <row r="119" spans="1:6" ht="12.75">
      <c r="A119" s="29" t="s">
        <v>9</v>
      </c>
      <c r="B119" s="30"/>
      <c r="C119" s="30"/>
      <c r="D119" s="22"/>
      <c r="E119" s="15">
        <f>COUNT(D88:D118)</f>
        <v>30</v>
      </c>
      <c r="F119" s="3"/>
    </row>
    <row r="120" spans="1:6" ht="33.75" customHeight="1">
      <c r="A120" s="29" t="s">
        <v>12</v>
      </c>
      <c r="B120" s="31"/>
      <c r="C120" s="31"/>
      <c r="D120" s="31"/>
      <c r="E120" s="16">
        <f>юли!E120+август!E119</f>
        <v>239</v>
      </c>
      <c r="F120" s="3"/>
    </row>
    <row r="121" spans="1:6" ht="33.75" customHeight="1">
      <c r="A121" s="29" t="s">
        <v>13</v>
      </c>
      <c r="B121" s="31"/>
      <c r="C121" s="31"/>
      <c r="D121" s="31"/>
      <c r="E121" s="19">
        <f>COUNT(E88:E118)</f>
        <v>0</v>
      </c>
      <c r="F121" s="3"/>
    </row>
    <row r="122" spans="1:6" ht="27.75" customHeight="1">
      <c r="A122" s="32" t="s">
        <v>14</v>
      </c>
      <c r="B122" s="33"/>
      <c r="C122" s="33"/>
      <c r="D122" s="33"/>
      <c r="E122" s="17">
        <f>юли!E122+август!E121</f>
        <v>36</v>
      </c>
      <c r="F122" s="3"/>
    </row>
    <row r="123" spans="1:6" ht="12.75">
      <c r="A123" s="34" t="s">
        <v>8</v>
      </c>
      <c r="B123" s="35"/>
      <c r="C123" s="35"/>
      <c r="D123" s="18"/>
      <c r="E123" s="12">
        <f>AVERAGE(D88:D118)</f>
        <v>30.84543908433334</v>
      </c>
      <c r="F123" s="3"/>
    </row>
    <row r="124" spans="1:6" ht="12.75" customHeight="1">
      <c r="A124" s="34" t="s">
        <v>15</v>
      </c>
      <c r="B124" s="35"/>
      <c r="C124" s="35"/>
      <c r="D124" s="18"/>
      <c r="E124" s="12">
        <f>E120/243*100</f>
        <v>98.35390946502058</v>
      </c>
      <c r="F124" s="3"/>
    </row>
  </sheetData>
  <sheetProtection/>
  <mergeCells count="25">
    <mergeCell ref="A1:E1"/>
    <mergeCell ref="A45:E45"/>
    <mergeCell ref="A46:E46"/>
    <mergeCell ref="A79:C79"/>
    <mergeCell ref="A40:D40"/>
    <mergeCell ref="A42:D42"/>
    <mergeCell ref="A43:C43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23:C123"/>
    <mergeCell ref="A124:C124"/>
    <mergeCell ref="A85:E85"/>
    <mergeCell ref="A86:E86"/>
    <mergeCell ref="A119:C119"/>
    <mergeCell ref="A120:D120"/>
    <mergeCell ref="A121:D121"/>
    <mergeCell ref="A122:D122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zoomScalePageLayoutView="0" workbookViewId="0" topLeftCell="A1">
      <selection activeCell="I11" sqref="I11"/>
    </sheetView>
  </sheetViews>
  <sheetFormatPr defaultColWidth="9.140625" defaultRowHeight="12.75"/>
  <cols>
    <col min="1" max="1" width="22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25" t="s">
        <v>28</v>
      </c>
      <c r="B1" s="26"/>
      <c r="C1" s="26"/>
      <c r="D1" s="26"/>
      <c r="E1" s="26"/>
    </row>
    <row r="4" spans="1:5" ht="12.75">
      <c r="A4" s="27" t="s">
        <v>10</v>
      </c>
      <c r="B4" s="27"/>
      <c r="C4" s="27"/>
      <c r="D4" s="27"/>
      <c r="E4" s="27"/>
    </row>
    <row r="5" spans="1:5" ht="15.75">
      <c r="A5" s="28" t="s">
        <v>11</v>
      </c>
      <c r="B5" s="28"/>
      <c r="C5" s="28"/>
      <c r="D5" s="28"/>
      <c r="E5" s="28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13">
        <v>43709</v>
      </c>
      <c r="D8" s="14">
        <v>21</v>
      </c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3">
        <v>43710</v>
      </c>
      <c r="D9" s="14">
        <v>18</v>
      </c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3">
        <v>43711</v>
      </c>
      <c r="D10" s="14">
        <v>23</v>
      </c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3">
        <v>43712</v>
      </c>
      <c r="D11" s="14">
        <v>30</v>
      </c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3">
        <v>43713</v>
      </c>
      <c r="D12" s="14">
        <v>27</v>
      </c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3">
        <v>43714</v>
      </c>
      <c r="D13" s="14">
        <v>23</v>
      </c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3">
        <v>43715</v>
      </c>
      <c r="D14" s="14">
        <v>19</v>
      </c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3">
        <v>43716</v>
      </c>
      <c r="D15" s="14">
        <v>21</v>
      </c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3">
        <v>43717</v>
      </c>
      <c r="D16" s="14">
        <v>22</v>
      </c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3">
        <v>43718</v>
      </c>
      <c r="D17" s="14">
        <v>22</v>
      </c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3">
        <v>43719</v>
      </c>
      <c r="D18" s="14">
        <v>22</v>
      </c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3">
        <v>43720</v>
      </c>
      <c r="D19" s="14">
        <v>24</v>
      </c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3">
        <v>43721</v>
      </c>
      <c r="D20" s="14">
        <v>33</v>
      </c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3">
        <v>43722</v>
      </c>
      <c r="D21" s="14">
        <v>32</v>
      </c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3">
        <v>43723</v>
      </c>
      <c r="D22" s="14">
        <v>30</v>
      </c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3">
        <v>43724</v>
      </c>
      <c r="D23" s="14">
        <v>27</v>
      </c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3">
        <v>43725</v>
      </c>
      <c r="D24" s="14">
        <v>18</v>
      </c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3">
        <v>43726</v>
      </c>
      <c r="D25" s="14">
        <v>29</v>
      </c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3">
        <v>43727</v>
      </c>
      <c r="D26" s="14">
        <v>22</v>
      </c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3">
        <v>43728</v>
      </c>
      <c r="D27" s="14">
        <v>19</v>
      </c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3">
        <v>43729</v>
      </c>
      <c r="D28" s="14">
        <v>19</v>
      </c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3">
        <v>43730</v>
      </c>
      <c r="D29" s="14">
        <v>22</v>
      </c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3">
        <v>43731</v>
      </c>
      <c r="D30" s="14">
        <v>27</v>
      </c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3">
        <v>43732</v>
      </c>
      <c r="D31" s="14">
        <v>25</v>
      </c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3">
        <v>43733</v>
      </c>
      <c r="D32" s="14">
        <v>19</v>
      </c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3">
        <v>43734</v>
      </c>
      <c r="D33" s="14">
        <v>14.3</v>
      </c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3">
        <v>43735</v>
      </c>
      <c r="D34" s="14">
        <v>14.1</v>
      </c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3">
        <v>43736</v>
      </c>
      <c r="D35" s="14">
        <v>19</v>
      </c>
      <c r="E35" s="4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13">
        <v>43737</v>
      </c>
      <c r="D36" s="14">
        <v>19</v>
      </c>
      <c r="E36" s="4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13">
        <v>43738</v>
      </c>
      <c r="D37" s="14">
        <v>23</v>
      </c>
      <c r="E37" s="4" t="str">
        <f t="shared" si="0"/>
        <v>-</v>
      </c>
      <c r="F37" s="3"/>
    </row>
    <row r="38" spans="1:6" ht="12.75" customHeight="1" hidden="1">
      <c r="A38" s="3" t="s">
        <v>6</v>
      </c>
      <c r="B38" s="3" t="s">
        <v>5</v>
      </c>
      <c r="C38" s="20"/>
      <c r="D38" s="22"/>
      <c r="E38" s="4" t="str">
        <f t="shared" si="0"/>
        <v>-</v>
      </c>
      <c r="F38" s="3"/>
    </row>
    <row r="39" spans="1:6" ht="12.75">
      <c r="A39" s="29" t="s">
        <v>9</v>
      </c>
      <c r="B39" s="30"/>
      <c r="C39" s="30"/>
      <c r="D39" s="5"/>
      <c r="E39" s="15">
        <f>COUNT(D8:D38)</f>
        <v>30</v>
      </c>
      <c r="F39" s="3"/>
    </row>
    <row r="40" spans="1:6" ht="33.75" customHeight="1">
      <c r="A40" s="29" t="s">
        <v>12</v>
      </c>
      <c r="B40" s="31"/>
      <c r="C40" s="31"/>
      <c r="D40" s="31"/>
      <c r="E40" s="16">
        <f>август!E40+септември!E39</f>
        <v>271</v>
      </c>
      <c r="F40" s="3"/>
    </row>
    <row r="41" spans="1:6" ht="33.75" customHeight="1">
      <c r="A41" s="29" t="s">
        <v>13</v>
      </c>
      <c r="B41" s="31"/>
      <c r="C41" s="31"/>
      <c r="D41" s="31"/>
      <c r="E41" s="19">
        <f>COUNT(E8:E38)</f>
        <v>0</v>
      </c>
      <c r="F41" s="3"/>
    </row>
    <row r="42" spans="1:6" ht="27.75" customHeight="1">
      <c r="A42" s="32" t="s">
        <v>14</v>
      </c>
      <c r="B42" s="33"/>
      <c r="C42" s="33"/>
      <c r="D42" s="33"/>
      <c r="E42" s="17">
        <f>август!E42+септември!E41</f>
        <v>35</v>
      </c>
      <c r="F42" s="3"/>
    </row>
    <row r="43" spans="1:6" ht="12.75">
      <c r="A43" s="34" t="s">
        <v>8</v>
      </c>
      <c r="B43" s="35"/>
      <c r="C43" s="35"/>
      <c r="D43" s="18"/>
      <c r="E43" s="12">
        <f>AVERAGE(D8:D38)</f>
        <v>22.779999999999998</v>
      </c>
      <c r="F43" s="3"/>
    </row>
    <row r="44" spans="1:6" ht="12.75" customHeight="1">
      <c r="A44" s="34" t="s">
        <v>15</v>
      </c>
      <c r="B44" s="35"/>
      <c r="C44" s="35"/>
      <c r="D44" s="18"/>
      <c r="E44" s="12">
        <f>E40/273*100</f>
        <v>99.26739926739927</v>
      </c>
      <c r="F44" s="3"/>
    </row>
    <row r="45" spans="1:5" ht="12.75">
      <c r="A45" s="27" t="s">
        <v>10</v>
      </c>
      <c r="B45" s="27"/>
      <c r="C45" s="27"/>
      <c r="D45" s="27"/>
      <c r="E45" s="27"/>
    </row>
    <row r="46" spans="1:5" ht="15.75">
      <c r="A46" s="28" t="s">
        <v>11</v>
      </c>
      <c r="B46" s="28"/>
      <c r="C46" s="28"/>
      <c r="D46" s="28"/>
      <c r="E46" s="28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>
        <v>43709</v>
      </c>
      <c r="D48" s="22">
        <v>25.22552299</v>
      </c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13">
        <v>43710</v>
      </c>
      <c r="D49" s="22">
        <v>28.74803352</v>
      </c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3">
        <v>43711</v>
      </c>
      <c r="D50" s="22">
        <v>31.78668022</v>
      </c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3">
        <v>43712</v>
      </c>
      <c r="D51" s="22">
        <v>36.1245842</v>
      </c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3">
        <v>43713</v>
      </c>
      <c r="D52" s="22">
        <v>37.2102623</v>
      </c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3">
        <v>43714</v>
      </c>
      <c r="D53" s="22">
        <v>29.17658997</v>
      </c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3">
        <v>43715</v>
      </c>
      <c r="D54" s="22">
        <v>27.14064598</v>
      </c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3">
        <v>43716</v>
      </c>
      <c r="D55" s="22">
        <v>29.67342949</v>
      </c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3">
        <v>43717</v>
      </c>
      <c r="D56" s="22">
        <v>30.25041389</v>
      </c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3">
        <v>43718</v>
      </c>
      <c r="D57" s="22">
        <v>31.45385933</v>
      </c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3">
        <v>43719</v>
      </c>
      <c r="D58" s="22">
        <v>27.11302948</v>
      </c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3">
        <v>43720</v>
      </c>
      <c r="D59" s="22">
        <v>29.70755959</v>
      </c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3">
        <v>43721</v>
      </c>
      <c r="D60" s="22">
        <v>36.78699493</v>
      </c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3">
        <v>43722</v>
      </c>
      <c r="D61" s="22">
        <v>39.39832687</v>
      </c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3">
        <v>43723</v>
      </c>
      <c r="D62" s="22">
        <v>46.56878281</v>
      </c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3">
        <v>43724</v>
      </c>
      <c r="D63" s="22">
        <v>38.320961</v>
      </c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3">
        <v>43725</v>
      </c>
      <c r="D64" s="22">
        <v>38.36330414</v>
      </c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13">
        <v>43726</v>
      </c>
      <c r="D65" s="22">
        <v>35.66508102</v>
      </c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3">
        <v>43727</v>
      </c>
      <c r="D66" s="22">
        <v>37.37634277</v>
      </c>
      <c r="E66" s="4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13">
        <v>43728</v>
      </c>
      <c r="D67" s="22">
        <v>21.15087128</v>
      </c>
      <c r="E67" s="4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13">
        <v>43729</v>
      </c>
      <c r="D68" s="22"/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3">
        <v>43730</v>
      </c>
      <c r="D69" s="22"/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3">
        <v>43731</v>
      </c>
      <c r="D70" s="22">
        <v>30.23688316</v>
      </c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3">
        <v>43732</v>
      </c>
      <c r="D71" s="22">
        <v>40.68692398</v>
      </c>
      <c r="E71" s="4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13">
        <v>43733</v>
      </c>
      <c r="D72" s="22">
        <v>26.75890923</v>
      </c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13">
        <v>43734</v>
      </c>
      <c r="D73" s="22"/>
      <c r="E73" s="4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13">
        <v>43735</v>
      </c>
      <c r="D74" s="22">
        <v>16.89528465</v>
      </c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13">
        <v>43736</v>
      </c>
      <c r="D75" s="22">
        <v>21.29140282</v>
      </c>
      <c r="E75" s="4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13">
        <v>43737</v>
      </c>
      <c r="D76" s="22">
        <v>24.51160622</v>
      </c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13">
        <v>43738</v>
      </c>
      <c r="D77" s="22">
        <v>34.07225418</v>
      </c>
      <c r="E77" s="4" t="str">
        <f t="shared" si="1"/>
        <v>-</v>
      </c>
      <c r="F77" s="3"/>
    </row>
    <row r="78" spans="1:6" ht="12.75" hidden="1">
      <c r="A78" s="3" t="s">
        <v>19</v>
      </c>
      <c r="B78" s="3" t="s">
        <v>4</v>
      </c>
      <c r="C78" s="13"/>
      <c r="D78" s="23"/>
      <c r="E78" s="4" t="str">
        <f t="shared" si="1"/>
        <v>-</v>
      </c>
      <c r="F78" s="3"/>
    </row>
    <row r="79" spans="1:6" ht="12.75">
      <c r="A79" s="29" t="s">
        <v>9</v>
      </c>
      <c r="B79" s="30"/>
      <c r="C79" s="30"/>
      <c r="D79" s="5"/>
      <c r="E79" s="15">
        <f>COUNT(D48:D78)</f>
        <v>27</v>
      </c>
      <c r="F79" s="3"/>
    </row>
    <row r="80" spans="1:6" ht="33.75" customHeight="1">
      <c r="A80" s="29" t="s">
        <v>12</v>
      </c>
      <c r="B80" s="31"/>
      <c r="C80" s="31"/>
      <c r="D80" s="31"/>
      <c r="E80" s="16">
        <f>август!E80+септември!E79</f>
        <v>270</v>
      </c>
      <c r="F80" s="3"/>
    </row>
    <row r="81" spans="1:6" ht="33.75" customHeight="1">
      <c r="A81" s="29" t="s">
        <v>13</v>
      </c>
      <c r="B81" s="31"/>
      <c r="C81" s="31"/>
      <c r="D81" s="31"/>
      <c r="E81" s="19">
        <f>COUNT(E48:E78)</f>
        <v>0</v>
      </c>
      <c r="F81" s="3"/>
    </row>
    <row r="82" spans="1:6" ht="27.75" customHeight="1">
      <c r="A82" s="32" t="s">
        <v>14</v>
      </c>
      <c r="B82" s="33"/>
      <c r="C82" s="33"/>
      <c r="D82" s="33"/>
      <c r="E82" s="17">
        <f>август!E82+септември!E81</f>
        <v>25</v>
      </c>
      <c r="F82" s="3"/>
    </row>
    <row r="83" spans="1:6" ht="12.75">
      <c r="A83" s="34" t="s">
        <v>8</v>
      </c>
      <c r="B83" s="35"/>
      <c r="C83" s="35"/>
      <c r="D83" s="18"/>
      <c r="E83" s="12">
        <f>AVERAGE(D48:D78)</f>
        <v>31.54424222296296</v>
      </c>
      <c r="F83" s="3"/>
    </row>
    <row r="84" spans="1:6" ht="12.75" customHeight="1">
      <c r="A84" s="34" t="s">
        <v>15</v>
      </c>
      <c r="B84" s="35"/>
      <c r="C84" s="35"/>
      <c r="D84" s="18"/>
      <c r="E84" s="12">
        <f>E80/273*100</f>
        <v>98.9010989010989</v>
      </c>
      <c r="F84" s="3"/>
    </row>
    <row r="85" spans="1:5" ht="12.75">
      <c r="A85" s="27" t="s">
        <v>10</v>
      </c>
      <c r="B85" s="27"/>
      <c r="C85" s="27"/>
      <c r="D85" s="27"/>
      <c r="E85" s="27"/>
    </row>
    <row r="86" spans="1:5" ht="15.75">
      <c r="A86" s="28" t="s">
        <v>11</v>
      </c>
      <c r="B86" s="28"/>
      <c r="C86" s="28"/>
      <c r="D86" s="28"/>
      <c r="E86" s="28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>
        <v>43709</v>
      </c>
      <c r="D88" s="22">
        <v>29.92463493</v>
      </c>
      <c r="E88" s="4" t="str">
        <f aca="true" t="shared" si="2" ref="E88:E118">IF(D88/50&gt;1,D88/50,"-")</f>
        <v>-</v>
      </c>
      <c r="F88" s="3"/>
    </row>
    <row r="89" spans="1:6" ht="12.75">
      <c r="A89" s="3" t="s">
        <v>21</v>
      </c>
      <c r="B89" s="3" t="s">
        <v>4</v>
      </c>
      <c r="C89" s="13">
        <v>43710</v>
      </c>
      <c r="D89" s="22">
        <v>31.94531822</v>
      </c>
      <c r="E89" s="4" t="str">
        <f t="shared" si="2"/>
        <v>-</v>
      </c>
      <c r="F89" s="3"/>
    </row>
    <row r="90" spans="1:6" ht="12.75">
      <c r="A90" s="3" t="s">
        <v>21</v>
      </c>
      <c r="B90" s="3" t="s">
        <v>4</v>
      </c>
      <c r="C90" s="13">
        <v>43711</v>
      </c>
      <c r="D90" s="22">
        <v>38.70376968</v>
      </c>
      <c r="E90" s="4" t="str">
        <f t="shared" si="2"/>
        <v>-</v>
      </c>
      <c r="F90" s="3"/>
    </row>
    <row r="91" spans="1:6" ht="12.75">
      <c r="A91" s="3" t="s">
        <v>21</v>
      </c>
      <c r="B91" s="3" t="s">
        <v>4</v>
      </c>
      <c r="C91" s="13">
        <v>43712</v>
      </c>
      <c r="D91" s="22">
        <v>41.17967987</v>
      </c>
      <c r="E91" s="4" t="str">
        <f t="shared" si="2"/>
        <v>-</v>
      </c>
      <c r="F91" s="3"/>
    </row>
    <row r="92" spans="1:6" ht="12.75">
      <c r="A92" s="3" t="s">
        <v>21</v>
      </c>
      <c r="B92" s="3" t="s">
        <v>4</v>
      </c>
      <c r="C92" s="13">
        <v>43713</v>
      </c>
      <c r="D92" s="22">
        <v>47.94526672</v>
      </c>
      <c r="E92" s="4" t="str">
        <f t="shared" si="2"/>
        <v>-</v>
      </c>
      <c r="F92" s="3"/>
    </row>
    <row r="93" spans="1:6" ht="12.75">
      <c r="A93" s="3" t="s">
        <v>21</v>
      </c>
      <c r="B93" s="3" t="s">
        <v>4</v>
      </c>
      <c r="C93" s="13">
        <v>43714</v>
      </c>
      <c r="D93" s="22">
        <v>31.69026947</v>
      </c>
      <c r="E93" s="4" t="str">
        <f t="shared" si="2"/>
        <v>-</v>
      </c>
      <c r="F93" s="3"/>
    </row>
    <row r="94" spans="1:6" ht="12.75">
      <c r="A94" s="3" t="s">
        <v>21</v>
      </c>
      <c r="B94" s="3" t="s">
        <v>4</v>
      </c>
      <c r="C94" s="13">
        <v>43715</v>
      </c>
      <c r="D94" s="22">
        <v>27.8760128</v>
      </c>
      <c r="E94" s="4" t="str">
        <f t="shared" si="2"/>
        <v>-</v>
      </c>
      <c r="F94" s="3"/>
    </row>
    <row r="95" spans="1:6" ht="12.75">
      <c r="A95" s="3" t="s">
        <v>21</v>
      </c>
      <c r="B95" s="3" t="s">
        <v>4</v>
      </c>
      <c r="C95" s="13">
        <v>43716</v>
      </c>
      <c r="D95" s="22">
        <v>30.03946495</v>
      </c>
      <c r="E95" s="4" t="str">
        <f t="shared" si="2"/>
        <v>-</v>
      </c>
      <c r="F95" s="3"/>
    </row>
    <row r="96" spans="1:6" ht="12.75">
      <c r="A96" s="3" t="s">
        <v>21</v>
      </c>
      <c r="B96" s="3" t="s">
        <v>4</v>
      </c>
      <c r="C96" s="13">
        <v>43717</v>
      </c>
      <c r="D96" s="22">
        <v>29.8648777</v>
      </c>
      <c r="E96" s="4" t="str">
        <f t="shared" si="2"/>
        <v>-</v>
      </c>
      <c r="F96" s="3"/>
    </row>
    <row r="97" spans="1:6" ht="12.75">
      <c r="A97" s="3" t="s">
        <v>21</v>
      </c>
      <c r="B97" s="3" t="s">
        <v>4</v>
      </c>
      <c r="C97" s="13">
        <v>43718</v>
      </c>
      <c r="D97" s="22">
        <v>31.98851585</v>
      </c>
      <c r="E97" s="4" t="str">
        <f t="shared" si="2"/>
        <v>-</v>
      </c>
      <c r="F97" s="3"/>
    </row>
    <row r="98" spans="1:6" ht="12.75">
      <c r="A98" s="3" t="s">
        <v>21</v>
      </c>
      <c r="B98" s="3" t="s">
        <v>4</v>
      </c>
      <c r="C98" s="13">
        <v>43719</v>
      </c>
      <c r="D98" s="22">
        <v>31.40069389</v>
      </c>
      <c r="E98" s="4" t="str">
        <f t="shared" si="2"/>
        <v>-</v>
      </c>
      <c r="F98" s="3"/>
    </row>
    <row r="99" spans="1:6" ht="12.75">
      <c r="A99" s="3" t="s">
        <v>21</v>
      </c>
      <c r="B99" s="3" t="s">
        <v>4</v>
      </c>
      <c r="C99" s="13">
        <v>43720</v>
      </c>
      <c r="D99" s="22">
        <v>34.67354584</v>
      </c>
      <c r="E99" s="4" t="str">
        <f t="shared" si="2"/>
        <v>-</v>
      </c>
      <c r="F99" s="3"/>
    </row>
    <row r="100" spans="1:6" ht="12.75">
      <c r="A100" s="3" t="s">
        <v>21</v>
      </c>
      <c r="B100" s="3" t="s">
        <v>4</v>
      </c>
      <c r="C100" s="13">
        <v>43721</v>
      </c>
      <c r="D100" s="22">
        <v>43.78821945</v>
      </c>
      <c r="E100" s="4" t="str">
        <f t="shared" si="2"/>
        <v>-</v>
      </c>
      <c r="F100" s="3"/>
    </row>
    <row r="101" spans="1:6" ht="12.75">
      <c r="A101" s="3" t="s">
        <v>21</v>
      </c>
      <c r="B101" s="3" t="s">
        <v>4</v>
      </c>
      <c r="C101" s="13">
        <v>43722</v>
      </c>
      <c r="D101" s="22">
        <v>45.37573242</v>
      </c>
      <c r="E101" s="4" t="str">
        <f t="shared" si="2"/>
        <v>-</v>
      </c>
      <c r="F101" s="3"/>
    </row>
    <row r="102" spans="1:6" ht="12.75">
      <c r="A102" s="3" t="s">
        <v>21</v>
      </c>
      <c r="B102" s="3" t="s">
        <v>4</v>
      </c>
      <c r="C102" s="13">
        <v>43723</v>
      </c>
      <c r="D102" s="22">
        <v>51.81613541</v>
      </c>
      <c r="E102" s="4">
        <f t="shared" si="2"/>
        <v>1.0363227082</v>
      </c>
      <c r="F102" s="3"/>
    </row>
    <row r="103" spans="1:6" ht="12.75">
      <c r="A103" s="3" t="s">
        <v>21</v>
      </c>
      <c r="B103" s="3" t="s">
        <v>4</v>
      </c>
      <c r="C103" s="13">
        <v>43724</v>
      </c>
      <c r="D103" s="22">
        <v>43.53514481</v>
      </c>
      <c r="E103" s="4" t="str">
        <f t="shared" si="2"/>
        <v>-</v>
      </c>
      <c r="F103" s="3"/>
    </row>
    <row r="104" spans="1:6" ht="12.75">
      <c r="A104" s="3" t="s">
        <v>21</v>
      </c>
      <c r="B104" s="3" t="s">
        <v>4</v>
      </c>
      <c r="C104" s="13">
        <v>43725</v>
      </c>
      <c r="D104" s="22">
        <v>53.93176651</v>
      </c>
      <c r="E104" s="4">
        <f t="shared" si="2"/>
        <v>1.0786353302</v>
      </c>
      <c r="F104" s="3"/>
    </row>
    <row r="105" spans="1:6" ht="12.75">
      <c r="A105" s="3" t="s">
        <v>21</v>
      </c>
      <c r="B105" s="3" t="s">
        <v>4</v>
      </c>
      <c r="C105" s="13">
        <v>43726</v>
      </c>
      <c r="D105" s="22">
        <v>41.20492172</v>
      </c>
      <c r="E105" s="4" t="str">
        <f t="shared" si="2"/>
        <v>-</v>
      </c>
      <c r="F105" s="3"/>
    </row>
    <row r="106" spans="1:6" ht="12.75">
      <c r="A106" s="3" t="s">
        <v>21</v>
      </c>
      <c r="B106" s="3" t="s">
        <v>4</v>
      </c>
      <c r="C106" s="13">
        <v>43727</v>
      </c>
      <c r="D106" s="22">
        <v>42.99213028</v>
      </c>
      <c r="E106" s="4" t="str">
        <f t="shared" si="2"/>
        <v>-</v>
      </c>
      <c r="F106" s="3"/>
    </row>
    <row r="107" spans="1:6" ht="12.75">
      <c r="A107" s="3" t="s">
        <v>21</v>
      </c>
      <c r="B107" s="3" t="s">
        <v>4</v>
      </c>
      <c r="C107" s="13">
        <v>43728</v>
      </c>
      <c r="D107" s="22">
        <v>28.18919945</v>
      </c>
      <c r="E107" s="4" t="str">
        <f t="shared" si="2"/>
        <v>-</v>
      </c>
      <c r="F107" s="3"/>
    </row>
    <row r="108" spans="1:6" ht="12.75">
      <c r="A108" s="3" t="s">
        <v>21</v>
      </c>
      <c r="B108" s="3" t="s">
        <v>4</v>
      </c>
      <c r="C108" s="13">
        <v>43729</v>
      </c>
      <c r="D108" s="22">
        <v>31.93739891</v>
      </c>
      <c r="E108" s="4" t="str">
        <f t="shared" si="2"/>
        <v>-</v>
      </c>
      <c r="F108" s="3"/>
    </row>
    <row r="109" spans="1:6" ht="12.75">
      <c r="A109" s="3" t="s">
        <v>21</v>
      </c>
      <c r="B109" s="3" t="s">
        <v>4</v>
      </c>
      <c r="C109" s="13">
        <v>43730</v>
      </c>
      <c r="D109" s="22">
        <v>30.25715065</v>
      </c>
      <c r="E109" s="4" t="str">
        <f t="shared" si="2"/>
        <v>-</v>
      </c>
      <c r="F109" s="3"/>
    </row>
    <row r="110" spans="1:6" ht="12.75">
      <c r="A110" s="3" t="s">
        <v>21</v>
      </c>
      <c r="B110" s="3" t="s">
        <v>4</v>
      </c>
      <c r="C110" s="13">
        <v>43731</v>
      </c>
      <c r="D110" s="22">
        <v>39.7757225</v>
      </c>
      <c r="E110" s="4" t="str">
        <f t="shared" si="2"/>
        <v>-</v>
      </c>
      <c r="F110" s="3"/>
    </row>
    <row r="111" spans="1:6" ht="12.75">
      <c r="A111" s="3" t="s">
        <v>21</v>
      </c>
      <c r="B111" s="3" t="s">
        <v>4</v>
      </c>
      <c r="C111" s="13">
        <v>43732</v>
      </c>
      <c r="D111" s="22">
        <v>52.78561401</v>
      </c>
      <c r="E111" s="4">
        <f t="shared" si="2"/>
        <v>1.0557122802</v>
      </c>
      <c r="F111" s="3"/>
    </row>
    <row r="112" spans="1:6" ht="12.75">
      <c r="A112" s="3" t="s">
        <v>21</v>
      </c>
      <c r="B112" s="3" t="s">
        <v>4</v>
      </c>
      <c r="C112" s="13">
        <v>43733</v>
      </c>
      <c r="D112" s="22">
        <v>34.8562355</v>
      </c>
      <c r="E112" s="4" t="str">
        <f t="shared" si="2"/>
        <v>-</v>
      </c>
      <c r="F112" s="3"/>
    </row>
    <row r="113" spans="1:6" ht="12.75">
      <c r="A113" s="3" t="s">
        <v>21</v>
      </c>
      <c r="B113" s="3" t="s">
        <v>4</v>
      </c>
      <c r="C113" s="13">
        <v>43734</v>
      </c>
      <c r="D113" s="22">
        <v>31.99585533</v>
      </c>
      <c r="E113" s="4" t="str">
        <f t="shared" si="2"/>
        <v>-</v>
      </c>
      <c r="F113" s="3"/>
    </row>
    <row r="114" spans="1:6" ht="12.75">
      <c r="A114" s="3" t="s">
        <v>21</v>
      </c>
      <c r="B114" s="3" t="s">
        <v>4</v>
      </c>
      <c r="C114" s="13">
        <v>43735</v>
      </c>
      <c r="D114" s="22">
        <v>19.40172386</v>
      </c>
      <c r="E114" s="4" t="str">
        <f t="shared" si="2"/>
        <v>-</v>
      </c>
      <c r="F114" s="3"/>
    </row>
    <row r="115" spans="1:6" ht="12.75">
      <c r="A115" s="3" t="s">
        <v>21</v>
      </c>
      <c r="B115" s="3" t="s">
        <v>4</v>
      </c>
      <c r="C115" s="13">
        <v>43736</v>
      </c>
      <c r="D115" s="22">
        <v>31.11221504</v>
      </c>
      <c r="E115" s="4" t="str">
        <f t="shared" si="2"/>
        <v>-</v>
      </c>
      <c r="F115" s="3"/>
    </row>
    <row r="116" spans="1:6" ht="12.75">
      <c r="A116" s="3" t="s">
        <v>21</v>
      </c>
      <c r="B116" s="3" t="s">
        <v>4</v>
      </c>
      <c r="C116" s="13">
        <v>43737</v>
      </c>
      <c r="D116" s="22">
        <v>30.95714378</v>
      </c>
      <c r="E116" s="4" t="str">
        <f t="shared" si="2"/>
        <v>-</v>
      </c>
      <c r="F116" s="3"/>
    </row>
    <row r="117" spans="1:6" ht="12.75">
      <c r="A117" s="3" t="s">
        <v>21</v>
      </c>
      <c r="B117" s="3" t="s">
        <v>4</v>
      </c>
      <c r="C117" s="13">
        <v>43738</v>
      </c>
      <c r="D117" s="22">
        <v>46.02793884</v>
      </c>
      <c r="E117" s="4" t="str">
        <f t="shared" si="2"/>
        <v>-</v>
      </c>
      <c r="F117" s="3"/>
    </row>
    <row r="118" spans="1:6" ht="12.75" hidden="1">
      <c r="A118" s="3" t="s">
        <v>17</v>
      </c>
      <c r="B118" s="3" t="s">
        <v>4</v>
      </c>
      <c r="C118" s="13"/>
      <c r="D118" s="23"/>
      <c r="E118" s="4" t="str">
        <f t="shared" si="2"/>
        <v>-</v>
      </c>
      <c r="F118" s="3"/>
    </row>
    <row r="119" spans="1:6" ht="12.75">
      <c r="A119" s="29" t="s">
        <v>9</v>
      </c>
      <c r="B119" s="30"/>
      <c r="C119" s="30"/>
      <c r="D119" s="5"/>
      <c r="E119" s="15">
        <f>COUNT(D88:D118)</f>
        <v>30</v>
      </c>
      <c r="F119" s="3"/>
    </row>
    <row r="120" spans="1:6" ht="33.75" customHeight="1">
      <c r="A120" s="29" t="s">
        <v>12</v>
      </c>
      <c r="B120" s="31"/>
      <c r="C120" s="31"/>
      <c r="D120" s="31"/>
      <c r="E120" s="16">
        <f>август!E120+E119</f>
        <v>269</v>
      </c>
      <c r="F120" s="3"/>
    </row>
    <row r="121" spans="1:6" ht="33.75" customHeight="1">
      <c r="A121" s="29" t="s">
        <v>13</v>
      </c>
      <c r="B121" s="31"/>
      <c r="C121" s="31"/>
      <c r="D121" s="31"/>
      <c r="E121" s="19">
        <f>COUNT(E88:E118)</f>
        <v>3</v>
      </c>
      <c r="F121" s="3"/>
    </row>
    <row r="122" spans="1:6" ht="27.75" customHeight="1">
      <c r="A122" s="32" t="s">
        <v>14</v>
      </c>
      <c r="B122" s="33"/>
      <c r="C122" s="33"/>
      <c r="D122" s="33"/>
      <c r="E122" s="17">
        <f>август!E122+септември!E121</f>
        <v>39</v>
      </c>
      <c r="F122" s="3"/>
    </row>
    <row r="123" spans="1:6" ht="12.75">
      <c r="A123" s="34" t="s">
        <v>8</v>
      </c>
      <c r="B123" s="35"/>
      <c r="C123" s="35"/>
      <c r="D123" s="18"/>
      <c r="E123" s="12">
        <f>AVERAGE(D88:D118)</f>
        <v>36.90574327966667</v>
      </c>
      <c r="F123" s="3"/>
    </row>
    <row r="124" spans="1:6" ht="12.75" customHeight="1">
      <c r="A124" s="34" t="s">
        <v>15</v>
      </c>
      <c r="B124" s="35"/>
      <c r="C124" s="35"/>
      <c r="D124" s="18"/>
      <c r="E124" s="12">
        <f>E120/273*100</f>
        <v>98.53479853479854</v>
      </c>
      <c r="F124" s="3"/>
    </row>
  </sheetData>
  <sheetProtection/>
  <mergeCells count="25">
    <mergeCell ref="A121:D121"/>
    <mergeCell ref="A122:D122"/>
    <mergeCell ref="A123:C123"/>
    <mergeCell ref="A124:C124"/>
    <mergeCell ref="A85:E85"/>
    <mergeCell ref="A86:E86"/>
    <mergeCell ref="A119:C119"/>
    <mergeCell ref="A120:D120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:E1"/>
    <mergeCell ref="A45:E45"/>
    <mergeCell ref="A46:E46"/>
    <mergeCell ref="A79:C79"/>
    <mergeCell ref="A40:D40"/>
    <mergeCell ref="A42:D42"/>
    <mergeCell ref="A43:C43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Pavlina Krysteva</cp:lastModifiedBy>
  <cp:lastPrinted>2019-11-12T11:13:13Z</cp:lastPrinted>
  <dcterms:created xsi:type="dcterms:W3CDTF">2006-04-10T12:04:11Z</dcterms:created>
  <dcterms:modified xsi:type="dcterms:W3CDTF">2020-01-17T13:57:39Z</dcterms:modified>
  <cp:category/>
  <cp:version/>
  <cp:contentType/>
  <cp:contentStatus/>
</cp:coreProperties>
</file>